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MISE EN GARDE" sheetId="1" r:id="rId1"/>
    <sheet name="Grille de calcul  (Sciage)" sheetId="2" r:id="rId2"/>
    <sheet name="Grille de calcul (Poteau)" sheetId="3" r:id="rId3"/>
  </sheets>
  <externalReferences>
    <externalReference r:id="rId6"/>
  </externalReferences>
  <definedNames>
    <definedName name="AGE">#REF!</definedName>
    <definedName name="AGE1" localSheetId="2">'Grille de calcul (Poteau)'!$F$11</definedName>
    <definedName name="AGE1">'Grille de calcul  (Sciage)'!$E$10</definedName>
    <definedName name="AGE1_B">#REF!</definedName>
    <definedName name="AGE2" localSheetId="2">'Grille de calcul (Poteau)'!$F$12</definedName>
    <definedName name="AGE2">'Grille de calcul  (Sciage)'!$E$11</definedName>
    <definedName name="AGE2_B">#REF!</definedName>
    <definedName name="AGE3" localSheetId="2">'Grille de calcul (Poteau)'!$F$13</definedName>
    <definedName name="AGE3">'Grille de calcul  (Sciage)'!$E$12</definedName>
    <definedName name="AGE3_B">#REF!</definedName>
    <definedName name="AGEE">#REF!</definedName>
    <definedName name="AGEE2">#REF!</definedName>
    <definedName name="AGEE3">#REF!</definedName>
    <definedName name="AGEM" localSheetId="2">'Grille de calcul (Poteau)'!$H$19</definedName>
    <definedName name="AGEM">'[1]Grille de calcul (Poteau)'!$G$19</definedName>
    <definedName name="B_1">#REF!</definedName>
    <definedName name="B_2">#REF!</definedName>
    <definedName name="B_3">#REF!</definedName>
    <definedName name="B_4">#REF!</definedName>
    <definedName name="COUT1" localSheetId="2">'Grille de calcul (Poteau)'!$H$11</definedName>
    <definedName name="COUT1">'Grille de calcul  (Sciage)'!$G$10</definedName>
    <definedName name="COUT1_B">#REF!</definedName>
    <definedName name="COUT2" localSheetId="2">'Grille de calcul (Poteau)'!$H$12</definedName>
    <definedName name="COUT2">'Grille de calcul  (Sciage)'!$G$11</definedName>
    <definedName name="COUT2_B">#REF!</definedName>
    <definedName name="COUT3" localSheetId="2">'Grille de calcul (Poteau)'!$H$13</definedName>
    <definedName name="COUT3">'Grille de calcul  (Sciage)'!$G$12</definedName>
    <definedName name="COUT3_B">#REF!</definedName>
    <definedName name="DM" localSheetId="2">'Grille de calcul (Poteau)'!$H$21</definedName>
    <definedName name="DM">'[1]Grille de calcul (Poteau)'!$G$21</definedName>
    <definedName name="HAUT123" localSheetId="2">'Grille de calcul (Poteau)'!$G$11:$G$13</definedName>
    <definedName name="HAUT123">'Grille de calcul  (Sciage)'!$F$10:$F$12</definedName>
    <definedName name="HAUT123_B">#REF!</definedName>
    <definedName name="HAUTEUR">#REF!</definedName>
    <definedName name="HM" localSheetId="2">'Grille de calcul (Poteau)'!$H$20</definedName>
    <definedName name="HM">'[1]Grille de calcul (Poteau)'!$G$20</definedName>
    <definedName name="I" localSheetId="2">'Grille de calcul (Poteau)'!$H$16</definedName>
    <definedName name="I">'Grille de calcul  (Sciage)'!$G$15</definedName>
    <definedName name="I_B">#REF!</definedName>
    <definedName name="IQS">#REF!</definedName>
    <definedName name="MORT" localSheetId="2">'Grille de calcul (Poteau)'!$H$15</definedName>
    <definedName name="MORT">'Grille de calcul  (Sciage)'!$G$14</definedName>
    <definedName name="MORT_B">#REF!</definedName>
    <definedName name="_xlnm.Print_Area" localSheetId="1">'Grille de calcul  (Sciage)'!$A$1:$K$45</definedName>
    <definedName name="_xlnm.Print_Area" localSheetId="2">'Grille de calcul (Poteau)'!$A$1:$K$27</definedName>
  </definedNames>
  <calcPr fullCalcOnLoad="1"/>
</workbook>
</file>

<file path=xl/sharedStrings.xml><?xml version="1.0" encoding="utf-8"?>
<sst xmlns="http://schemas.openxmlformats.org/spreadsheetml/2006/main" count="58" uniqueCount="40">
  <si>
    <t>Diagramme d'aide à la décision</t>
  </si>
  <si>
    <t>Évaluation de rentabilité de l'élagage</t>
  </si>
  <si>
    <t>Guillaume Cyr, MNRF-DRF &amp; J.Martin Lussier, RNCan-SCF</t>
  </si>
  <si>
    <t>Paramètres</t>
  </si>
  <si>
    <t>Âge</t>
  </si>
  <si>
    <t>Hauteur</t>
  </si>
  <si>
    <t>Coût</t>
  </si>
  <si>
    <t>(ans)</t>
  </si>
  <si>
    <t>(m)</t>
  </si>
  <si>
    <t>($/tige)</t>
  </si>
  <si>
    <t>Premier élagage</t>
  </si>
  <si>
    <t>Deuxième élagage</t>
  </si>
  <si>
    <t>Troisième élagage</t>
  </si>
  <si>
    <t>Taux de mortalité d'ici la coupe finale</t>
  </si>
  <si>
    <t>Taux intérêt annuel</t>
  </si>
  <si>
    <t>Prix de base espéré pour une bille non élagué</t>
  </si>
  <si>
    <t>$/Mpmp</t>
  </si>
  <si>
    <t>Prix minimal ($/Mpmp) du bois élagué pour amortir les frais d'intervention</t>
  </si>
  <si>
    <t>Diamètre au fin bout (cm)</t>
  </si>
  <si>
    <t>Âge à la récolte finale (ans)</t>
  </si>
  <si>
    <t>Grille de calcul</t>
  </si>
  <si>
    <t>Élagage de Pin rouge pour la production de poteaux</t>
  </si>
  <si>
    <t>$/m3</t>
  </si>
  <si>
    <t>Prix pour un poteau</t>
  </si>
  <si>
    <t>$/tige</t>
  </si>
  <si>
    <t>Âge à maturité</t>
  </si>
  <si>
    <t>ans</t>
  </si>
  <si>
    <t>Hauteur à maturité</t>
  </si>
  <si>
    <t>m</t>
  </si>
  <si>
    <t>DHP à maturité</t>
  </si>
  <si>
    <t>cm</t>
  </si>
  <si>
    <t>Volume à maturité</t>
  </si>
  <si>
    <t>m3/tige</t>
  </si>
  <si>
    <t>Valeur de base à maturité</t>
  </si>
  <si>
    <t>Valeur de l'investissement à maturité</t>
  </si>
  <si>
    <t>Gain actualisée net à la récolte à élaguer et vendre du poteau</t>
  </si>
  <si>
    <t>Les valeurs d'intrant par défaut dans les cellules en blanc n'ont qu'une valeur indicative.</t>
  </si>
  <si>
    <t>MISE EN GARDE</t>
  </si>
  <si>
    <t>L'erreur étant humaine, il est possible que des erreurs se soient glissées dans les formules. Il est de la responsabilité de l'usager de vérifier ses calculs. Toute erreur peut être signalée aux auteurs guillaume.cyr@mrnf.gouv.qc.ca et jean-martin.lussier@rncan.gc.ca</t>
  </si>
  <si>
    <t>Les feuilles de calcul présentées ici sont des outils d'aide à la décision destinées aux ingénieurs forestiers et aux professionnels forestiers: en aucun cas, ces outils ont la prétention de se substituer au jugement professionnel de celui ou celle qui les emploie.</t>
  </si>
</sst>
</file>

<file path=xl/styles.xml><?xml version="1.0" encoding="utf-8"?>
<styleSheet xmlns="http://schemas.openxmlformats.org/spreadsheetml/2006/main">
  <numFmts count="2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0.000"/>
    <numFmt numFmtId="173" formatCode="0.000000"/>
    <numFmt numFmtId="174" formatCode="0.00000"/>
    <numFmt numFmtId="175" formatCode="0.0000"/>
    <numFmt numFmtId="176" formatCode="0.0"/>
    <numFmt numFmtId="177" formatCode="0.0000000"/>
    <numFmt numFmtId="178" formatCode="&quot;Vrai&quot;;&quot;Vrai&quot;;&quot;Faux&quot;"/>
    <numFmt numFmtId="179" formatCode="&quot;Actif&quot;;&quot;Actif&quot;;&quot;Inactif&quot;"/>
    <numFmt numFmtId="180" formatCode="_ * #,##0.0_)\ &quot;$&quot;_ ;_ * \(#,##0.0\)\ &quot;$&quot;_ ;_ * &quot;-&quot;??_)\ &quot;$&quot;_ ;_ @_ "/>
    <numFmt numFmtId="181" formatCode="_ * #,##0_)\ &quot;$&quot;_ ;_ * \(#,##0\)\ &quot;$&quot;_ ;_ * &quot;-&quot;??_)\ &quot;$&quot;_ ;_ @_ "/>
    <numFmt numFmtId="182" formatCode="#,##0\ _$_-"/>
    <numFmt numFmtId="183" formatCode="#,##0\ &quot;$&quot;_-"/>
    <numFmt numFmtId="184" formatCode="#,##0.00\ &quot;$&quot;_-"/>
  </numFmts>
  <fonts count="26">
    <font>
      <sz val="10"/>
      <name val="Arial"/>
      <family val="0"/>
    </font>
    <font>
      <u val="single"/>
      <sz val="10"/>
      <color indexed="12"/>
      <name val="Arial"/>
      <family val="0"/>
    </font>
    <font>
      <u val="single"/>
      <sz val="10"/>
      <color indexed="36"/>
      <name val="Arial"/>
      <family val="0"/>
    </font>
    <font>
      <sz val="8"/>
      <name val="Arial"/>
      <family val="0"/>
    </font>
    <font>
      <b/>
      <i/>
      <sz val="20"/>
      <color indexed="9"/>
      <name val="Arial Narrow"/>
      <family val="2"/>
    </font>
    <font>
      <sz val="10"/>
      <name val="Arial Narrow"/>
      <family val="2"/>
    </font>
    <font>
      <b/>
      <sz val="20"/>
      <color indexed="9"/>
      <name val="Arial Narrow"/>
      <family val="2"/>
    </font>
    <font>
      <i/>
      <sz val="14"/>
      <color indexed="9"/>
      <name val="Arial Narrow"/>
      <family val="2"/>
    </font>
    <font>
      <i/>
      <sz val="12"/>
      <name val="Arial Narrow"/>
      <family val="2"/>
    </font>
    <font>
      <b/>
      <sz val="16"/>
      <color indexed="9"/>
      <name val="Arial Narrow"/>
      <family val="2"/>
    </font>
    <font>
      <b/>
      <sz val="16"/>
      <name val="Arial Narrow"/>
      <family val="2"/>
    </font>
    <font>
      <b/>
      <sz val="14"/>
      <color indexed="9"/>
      <name val="Arial Narrow"/>
      <family val="2"/>
    </font>
    <font>
      <sz val="14"/>
      <name val="Arial Narrow"/>
      <family val="2"/>
    </font>
    <font>
      <sz val="12"/>
      <name val="Arial Narrow"/>
      <family val="2"/>
    </font>
    <font>
      <b/>
      <sz val="10"/>
      <name val="Arial Narrow"/>
      <family val="2"/>
    </font>
    <font>
      <b/>
      <sz val="10"/>
      <name val="Arial"/>
      <family val="2"/>
    </font>
    <font>
      <i/>
      <sz val="10"/>
      <name val="Arial"/>
      <family val="2"/>
    </font>
    <font>
      <b/>
      <sz val="16"/>
      <name val="Arial"/>
      <family val="2"/>
    </font>
    <font>
      <b/>
      <sz val="11"/>
      <name val="Arial"/>
      <family val="0"/>
    </font>
    <font>
      <sz val="11"/>
      <name val="Arial"/>
      <family val="0"/>
    </font>
    <font>
      <b/>
      <i/>
      <sz val="14"/>
      <color indexed="9"/>
      <name val="Arial Narrow"/>
      <family val="2"/>
    </font>
    <font>
      <b/>
      <sz val="12"/>
      <name val="Arial Narrow"/>
      <family val="2"/>
    </font>
    <font>
      <b/>
      <sz val="12"/>
      <color indexed="9"/>
      <name val="Arial Narrow"/>
      <family val="2"/>
    </font>
    <font>
      <i/>
      <sz val="12"/>
      <color indexed="9"/>
      <name val="Arial Narrow"/>
      <family val="2"/>
    </font>
    <font>
      <sz val="16"/>
      <name val="Arial"/>
      <family val="0"/>
    </font>
    <font>
      <b/>
      <sz val="26"/>
      <color indexed="9"/>
      <name val="Arial"/>
      <family val="2"/>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s>
  <borders count="13">
    <border>
      <left/>
      <right/>
      <top/>
      <bottom/>
      <diagonal/>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5" fillId="0" borderId="0" xfId="0" applyFont="1" applyAlignment="1">
      <alignment/>
    </xf>
    <xf numFmtId="0" fontId="5" fillId="0" borderId="0" xfId="0" applyFont="1" applyFill="1" applyAlignment="1">
      <alignment/>
    </xf>
    <xf numFmtId="9" fontId="12" fillId="2" borderId="1" xfId="21" applyFont="1" applyFill="1" applyBorder="1" applyAlignment="1" applyProtection="1">
      <alignment horizontal="center"/>
      <protection locked="0"/>
    </xf>
    <xf numFmtId="0" fontId="12" fillId="2" borderId="1" xfId="0" applyFont="1" applyFill="1" applyBorder="1" applyAlignment="1" applyProtection="1">
      <alignment horizontal="center"/>
      <protection locked="0"/>
    </xf>
    <xf numFmtId="0" fontId="5" fillId="2" borderId="0" xfId="0" applyFont="1" applyFill="1" applyBorder="1" applyAlignment="1">
      <alignment/>
    </xf>
    <xf numFmtId="0" fontId="5" fillId="0" borderId="0" xfId="0" applyFont="1" applyBorder="1" applyAlignment="1">
      <alignment/>
    </xf>
    <xf numFmtId="1" fontId="12" fillId="2" borderId="1" xfId="0" applyNumberFormat="1" applyFont="1" applyFill="1" applyBorder="1" applyAlignment="1" applyProtection="1">
      <alignment horizontal="center"/>
      <protection locked="0"/>
    </xf>
    <xf numFmtId="2" fontId="12" fillId="2" borderId="1" xfId="0" applyNumberFormat="1" applyFont="1" applyFill="1" applyBorder="1" applyAlignment="1" applyProtection="1">
      <alignment horizontal="center"/>
      <protection locked="0"/>
    </xf>
    <xf numFmtId="4" fontId="12" fillId="2" borderId="1" xfId="19" applyNumberFormat="1" applyFont="1" applyFill="1" applyBorder="1" applyAlignment="1" applyProtection="1">
      <alignment horizontal="center"/>
      <protection locked="0"/>
    </xf>
    <xf numFmtId="0" fontId="5" fillId="0" borderId="0" xfId="0" applyFont="1" applyAlignment="1" applyProtection="1">
      <alignment/>
      <protection/>
    </xf>
    <xf numFmtId="0" fontId="7" fillId="3" borderId="0" xfId="0" applyFont="1" applyFill="1" applyBorder="1" applyAlignment="1" applyProtection="1">
      <alignment horizontal="center"/>
      <protection/>
    </xf>
    <xf numFmtId="0" fontId="8" fillId="2" borderId="2" xfId="0" applyFont="1" applyFill="1" applyBorder="1" applyAlignment="1" applyProtection="1">
      <alignment/>
      <protection/>
    </xf>
    <xf numFmtId="0" fontId="5" fillId="2" borderId="2" xfId="0" applyFont="1" applyFill="1" applyBorder="1" applyAlignment="1" applyProtection="1">
      <alignment/>
      <protection/>
    </xf>
    <xf numFmtId="0" fontId="5" fillId="0" borderId="0" xfId="0" applyFont="1" applyFill="1" applyAlignment="1" applyProtection="1">
      <alignment/>
      <protection/>
    </xf>
    <xf numFmtId="0" fontId="10" fillId="4" borderId="0" xfId="0" applyFont="1" applyFill="1" applyBorder="1" applyAlignment="1" applyProtection="1">
      <alignment horizontal="center"/>
      <protection/>
    </xf>
    <xf numFmtId="0" fontId="11" fillId="3" borderId="0" xfId="0" applyFont="1" applyFill="1" applyBorder="1" applyAlignment="1" applyProtection="1">
      <alignment horizontal="center"/>
      <protection/>
    </xf>
    <xf numFmtId="0" fontId="5" fillId="4" borderId="0" xfId="0" applyFont="1" applyFill="1" applyAlignment="1" applyProtection="1">
      <alignment/>
      <protection/>
    </xf>
    <xf numFmtId="0" fontId="12" fillId="4" borderId="0" xfId="0" applyFont="1" applyFill="1" applyAlignment="1" applyProtection="1">
      <alignment horizontal="right"/>
      <protection/>
    </xf>
    <xf numFmtId="0" fontId="12" fillId="4" borderId="0" xfId="0" applyFont="1" applyFill="1" applyAlignment="1" applyProtection="1">
      <alignment horizontal="center"/>
      <protection/>
    </xf>
    <xf numFmtId="0" fontId="13" fillId="4" borderId="0" xfId="0" applyFont="1" applyFill="1" applyAlignment="1" applyProtection="1">
      <alignment/>
      <protection/>
    </xf>
    <xf numFmtId="0" fontId="5" fillId="4" borderId="3" xfId="0" applyFont="1" applyFill="1" applyBorder="1" applyAlignment="1" applyProtection="1">
      <alignment/>
      <protection/>
    </xf>
    <xf numFmtId="0" fontId="5" fillId="2" borderId="0" xfId="0" applyFont="1" applyFill="1" applyBorder="1" applyAlignment="1" applyProtection="1">
      <alignment/>
      <protection/>
    </xf>
    <xf numFmtId="0" fontId="5" fillId="0" borderId="0" xfId="0" applyFont="1" applyBorder="1" applyAlignment="1" applyProtection="1">
      <alignment/>
      <protection/>
    </xf>
    <xf numFmtId="0" fontId="5" fillId="2" borderId="0" xfId="0" applyFont="1" applyFill="1" applyAlignment="1" applyProtection="1">
      <alignment/>
      <protection/>
    </xf>
    <xf numFmtId="0" fontId="14" fillId="0" borderId="0" xfId="0" applyFont="1" applyBorder="1" applyAlignment="1" applyProtection="1">
      <alignment horizontal="center"/>
      <protection/>
    </xf>
    <xf numFmtId="0" fontId="12" fillId="0" borderId="0" xfId="0" applyFont="1" applyAlignment="1">
      <alignment/>
    </xf>
    <xf numFmtId="0" fontId="21" fillId="4" borderId="0" xfId="0" applyFont="1" applyFill="1" applyBorder="1" applyAlignment="1" applyProtection="1">
      <alignment horizontal="center"/>
      <protection/>
    </xf>
    <xf numFmtId="0" fontId="13" fillId="0" borderId="0" xfId="0" applyFont="1" applyAlignment="1">
      <alignment/>
    </xf>
    <xf numFmtId="0" fontId="22" fillId="3" borderId="0" xfId="0" applyFont="1" applyFill="1" applyBorder="1" applyAlignment="1" applyProtection="1">
      <alignment horizontal="center"/>
      <protection/>
    </xf>
    <xf numFmtId="0" fontId="23" fillId="3" borderId="0" xfId="0" applyFont="1" applyFill="1" applyBorder="1" applyAlignment="1" applyProtection="1">
      <alignment horizontal="center"/>
      <protection/>
    </xf>
    <xf numFmtId="0" fontId="13" fillId="4" borderId="0" xfId="0" applyFont="1" applyFill="1" applyAlignment="1" applyProtection="1">
      <alignment horizontal="right"/>
      <protection/>
    </xf>
    <xf numFmtId="1" fontId="13" fillId="2" borderId="1" xfId="0" applyNumberFormat="1" applyFont="1" applyFill="1" applyBorder="1" applyAlignment="1" applyProtection="1">
      <alignment horizontal="center"/>
      <protection locked="0"/>
    </xf>
    <xf numFmtId="2" fontId="13" fillId="2" borderId="1" xfId="0" applyNumberFormat="1" applyFont="1" applyFill="1" applyBorder="1" applyAlignment="1" applyProtection="1">
      <alignment horizontal="center"/>
      <protection locked="0"/>
    </xf>
    <xf numFmtId="4" fontId="13" fillId="2" borderId="1" xfId="19" applyNumberFormat="1" applyFont="1" applyFill="1" applyBorder="1" applyAlignment="1" applyProtection="1">
      <alignment horizontal="center"/>
      <protection locked="0"/>
    </xf>
    <xf numFmtId="0" fontId="13" fillId="4" borderId="0" xfId="0" applyFont="1" applyFill="1" applyAlignment="1" applyProtection="1">
      <alignment horizontal="center"/>
      <protection/>
    </xf>
    <xf numFmtId="9" fontId="13" fillId="2" borderId="1" xfId="21" applyFont="1" applyFill="1" applyBorder="1" applyAlignment="1" applyProtection="1">
      <alignment horizontal="center"/>
      <protection locked="0"/>
    </xf>
    <xf numFmtId="0" fontId="13" fillId="2" borderId="1" xfId="0" applyFont="1" applyFill="1" applyBorder="1" applyAlignment="1" applyProtection="1">
      <alignment horizontal="center"/>
      <protection locked="0"/>
    </xf>
    <xf numFmtId="0" fontId="21" fillId="4" borderId="0" xfId="0" applyFont="1" applyFill="1" applyAlignment="1" applyProtection="1">
      <alignment horizontal="right"/>
      <protection/>
    </xf>
    <xf numFmtId="2" fontId="13" fillId="4" borderId="0" xfId="0" applyNumberFormat="1" applyFont="1" applyFill="1" applyBorder="1" applyAlignment="1" applyProtection="1">
      <alignment horizontal="center"/>
      <protection/>
    </xf>
    <xf numFmtId="0" fontId="13" fillId="4" borderId="3" xfId="0" applyFont="1" applyFill="1" applyBorder="1" applyAlignment="1" applyProtection="1">
      <alignment/>
      <protection/>
    </xf>
    <xf numFmtId="0" fontId="4" fillId="3" borderId="4" xfId="0" applyFont="1" applyFill="1" applyBorder="1" applyAlignment="1" applyProtection="1">
      <alignment horizontal="center"/>
      <protection/>
    </xf>
    <xf numFmtId="0" fontId="4" fillId="3" borderId="2" xfId="0" applyFont="1" applyFill="1" applyBorder="1" applyAlignment="1" applyProtection="1">
      <alignment horizontal="center"/>
      <protection/>
    </xf>
    <xf numFmtId="0" fontId="4" fillId="3" borderId="5" xfId="0" applyFont="1" applyFill="1" applyBorder="1" applyAlignment="1" applyProtection="1">
      <alignment horizontal="center"/>
      <protection/>
    </xf>
    <xf numFmtId="0" fontId="6" fillId="3" borderId="6" xfId="0" applyFont="1" applyFill="1" applyBorder="1" applyAlignment="1" applyProtection="1">
      <alignment horizontal="center"/>
      <protection/>
    </xf>
    <xf numFmtId="0" fontId="6" fillId="3" borderId="0" xfId="0" applyFont="1" applyFill="1" applyBorder="1" applyAlignment="1" applyProtection="1">
      <alignment horizontal="center"/>
      <protection/>
    </xf>
    <xf numFmtId="0" fontId="6" fillId="3" borderId="7" xfId="0" applyFont="1" applyFill="1" applyBorder="1" applyAlignment="1" applyProtection="1">
      <alignment horizontal="center"/>
      <protection/>
    </xf>
    <xf numFmtId="0" fontId="7" fillId="3" borderId="6" xfId="0" applyFont="1" applyFill="1" applyBorder="1" applyAlignment="1" applyProtection="1">
      <alignment horizontal="center"/>
      <protection/>
    </xf>
    <xf numFmtId="0" fontId="7" fillId="3" borderId="0" xfId="0" applyFont="1" applyFill="1" applyBorder="1" applyAlignment="1" applyProtection="1">
      <alignment horizontal="center"/>
      <protection/>
    </xf>
    <xf numFmtId="0" fontId="7" fillId="3" borderId="7" xfId="0" applyFont="1" applyFill="1" applyBorder="1" applyAlignment="1" applyProtection="1">
      <alignment horizontal="center"/>
      <protection/>
    </xf>
    <xf numFmtId="0" fontId="7" fillId="3" borderId="8" xfId="0" applyFont="1" applyFill="1" applyBorder="1" applyAlignment="1" applyProtection="1">
      <alignment horizontal="center"/>
      <protection/>
    </xf>
    <xf numFmtId="0" fontId="7" fillId="3" borderId="3" xfId="0" applyFont="1" applyFill="1" applyBorder="1" applyAlignment="1" applyProtection="1">
      <alignment horizontal="center"/>
      <protection/>
    </xf>
    <xf numFmtId="0" fontId="7" fillId="3" borderId="9" xfId="0" applyFont="1" applyFill="1" applyBorder="1" applyAlignment="1" applyProtection="1">
      <alignment horizontal="center"/>
      <protection/>
    </xf>
    <xf numFmtId="0" fontId="9" fillId="3" borderId="10" xfId="0" applyFont="1" applyFill="1" applyBorder="1" applyAlignment="1" applyProtection="1">
      <alignment horizontal="center"/>
      <protection/>
    </xf>
    <xf numFmtId="0" fontId="9" fillId="3" borderId="11" xfId="0" applyFont="1" applyFill="1" applyBorder="1" applyAlignment="1" applyProtection="1">
      <alignment horizontal="center"/>
      <protection/>
    </xf>
    <xf numFmtId="0" fontId="9" fillId="3" borderId="12" xfId="0" applyFont="1" applyFill="1" applyBorder="1" applyAlignment="1" applyProtection="1">
      <alignment horizontal="center"/>
      <protection/>
    </xf>
    <xf numFmtId="0" fontId="11" fillId="3" borderId="10" xfId="0" applyFont="1" applyFill="1" applyBorder="1" applyAlignment="1" applyProtection="1">
      <alignment horizontal="center"/>
      <protection/>
    </xf>
    <xf numFmtId="0" fontId="11" fillId="3" borderId="11" xfId="0" applyFont="1" applyFill="1" applyBorder="1" applyAlignment="1" applyProtection="1">
      <alignment horizontal="center"/>
      <protection/>
    </xf>
    <xf numFmtId="0" fontId="11" fillId="3" borderId="12" xfId="0" applyFont="1" applyFill="1" applyBorder="1" applyAlignment="1" applyProtection="1">
      <alignment horizontal="center"/>
      <protection/>
    </xf>
    <xf numFmtId="0" fontId="20" fillId="3" borderId="4" xfId="0" applyFont="1" applyFill="1" applyBorder="1" applyAlignment="1" applyProtection="1">
      <alignment horizontal="center"/>
      <protection/>
    </xf>
    <xf numFmtId="0" fontId="20" fillId="3" borderId="2" xfId="0" applyFont="1" applyFill="1" applyBorder="1" applyAlignment="1" applyProtection="1">
      <alignment horizontal="center"/>
      <protection/>
    </xf>
    <xf numFmtId="0" fontId="20" fillId="3" borderId="5" xfId="0" applyFont="1" applyFill="1" applyBorder="1" applyAlignment="1" applyProtection="1">
      <alignment horizontal="center"/>
      <protection/>
    </xf>
    <xf numFmtId="0" fontId="11" fillId="3" borderId="6" xfId="0" applyFont="1" applyFill="1" applyBorder="1" applyAlignment="1" applyProtection="1">
      <alignment horizontal="center"/>
      <protection/>
    </xf>
    <xf numFmtId="0" fontId="11" fillId="3" borderId="0" xfId="0" applyFont="1" applyFill="1" applyBorder="1" applyAlignment="1" applyProtection="1">
      <alignment horizontal="center"/>
      <protection/>
    </xf>
    <xf numFmtId="0" fontId="11" fillId="3" borderId="7" xfId="0" applyFont="1" applyFill="1" applyBorder="1" applyAlignment="1" applyProtection="1">
      <alignment horizontal="center"/>
      <protection/>
    </xf>
    <xf numFmtId="0" fontId="0" fillId="0" borderId="0" xfId="0" applyAlignment="1">
      <alignment vertical="center" wrapText="1"/>
    </xf>
    <xf numFmtId="0" fontId="10" fillId="4" borderId="0" xfId="0" applyFont="1" applyFill="1" applyAlignment="1" applyProtection="1">
      <alignment/>
      <protection/>
    </xf>
    <xf numFmtId="0" fontId="14" fillId="4" borderId="1" xfId="0" applyFont="1" applyFill="1" applyBorder="1" applyAlignment="1" applyProtection="1">
      <alignment horizontal="left"/>
      <protection/>
    </xf>
    <xf numFmtId="0" fontId="14" fillId="4" borderId="0" xfId="0" applyFont="1" applyFill="1" applyBorder="1" applyAlignment="1" applyProtection="1">
      <alignment horizontal="center"/>
      <protection/>
    </xf>
    <xf numFmtId="0" fontId="14" fillId="4" borderId="1" xfId="0" applyFont="1" applyFill="1" applyBorder="1" applyAlignment="1" applyProtection="1">
      <alignment horizontal="center"/>
      <protection/>
    </xf>
    <xf numFmtId="0" fontId="14" fillId="4" borderId="1" xfId="0" applyFont="1" applyFill="1" applyBorder="1" applyAlignment="1" applyProtection="1">
      <alignment horizontal="center" vertical="center" textRotation="90"/>
      <protection/>
    </xf>
    <xf numFmtId="183" fontId="5" fillId="4" borderId="0" xfId="19" applyNumberFormat="1" applyFont="1" applyFill="1" applyBorder="1" applyAlignment="1" applyProtection="1">
      <alignment/>
      <protection/>
    </xf>
    <xf numFmtId="0" fontId="24" fillId="5" borderId="1" xfId="0" applyFont="1" applyFill="1" applyBorder="1" applyAlignment="1">
      <alignment horizontal="center" vertical="center" wrapText="1"/>
    </xf>
    <xf numFmtId="0" fontId="25" fillId="3" borderId="1"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Prix minimal du bois élagué
pour amortir les frais d'intervention</a:t>
            </a:r>
          </a:p>
        </c:rich>
      </c:tx>
      <c:layout>
        <c:manualLayout>
          <c:xMode val="factor"/>
          <c:yMode val="factor"/>
          <c:x val="-0.1005"/>
          <c:y val="-0.01975"/>
        </c:manualLayout>
      </c:layout>
      <c:spPr>
        <a:noFill/>
        <a:ln>
          <a:noFill/>
        </a:ln>
      </c:spPr>
    </c:title>
    <c:view3D>
      <c:rotX val="90"/>
      <c:rotY val="0"/>
      <c:depthPercent val="100"/>
      <c:rAngAx val="0"/>
      <c:perspective val="0"/>
    </c:view3D>
    <c:plotArea>
      <c:layout>
        <c:manualLayout>
          <c:xMode val="edge"/>
          <c:yMode val="edge"/>
          <c:x val="0.015"/>
          <c:y val="0.06125"/>
          <c:w val="0.781"/>
          <c:h val="0.91675"/>
        </c:manualLayout>
      </c:layout>
      <c:surfaceChart>
        <c:ser>
          <c:idx val="0"/>
          <c:order val="0"/>
          <c:tx>
            <c:strRef>
              <c:f>'Grille de calcul  (Sciage)'!$B$51</c:f>
              <c:strCache>
                <c:ptCount val="1"/>
                <c:pt idx="0">
                  <c:v>30</c:v>
                </c:pt>
              </c:strCache>
            </c:strRef>
          </c:tx>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00FF00"/>
              </a:solidFill>
            </c:spPr>
          </c:dPt>
          <c:dPt>
            <c:idx val="2"/>
            <c:spPr>
              <a:solidFill>
                <a:srgbClr val="339966"/>
              </a:solidFill>
            </c:spPr>
          </c:dPt>
          <c:dPt>
            <c:idx val="3"/>
            <c:spPr>
              <a:solidFill>
                <a:srgbClr val="008000"/>
              </a:solidFill>
            </c:spPr>
          </c:dPt>
          <c:dPt>
            <c:idx val="4"/>
            <c:spPr>
              <a:solidFill>
                <a:srgbClr val="FFCC99"/>
              </a:solidFill>
            </c:spPr>
          </c:dPt>
          <c:dPt>
            <c:idx val="5"/>
            <c:spPr>
              <a:solidFill>
                <a:srgbClr val="FF9900"/>
              </a:solidFill>
            </c:spPr>
          </c:dPt>
          <c:dPt>
            <c:idx val="6"/>
            <c:spPr>
              <a:solidFill>
                <a:srgbClr val="FF6600"/>
              </a:solidFill>
            </c:spPr>
          </c:dPt>
          <c:dPt>
            <c:idx val="7"/>
            <c:spPr>
              <a:solidFill>
                <a:srgbClr val="993300"/>
              </a:solidFill>
            </c:spPr>
          </c:dPt>
          <c:dPt>
            <c:idx val="8"/>
            <c:spPr>
              <a:solidFill>
                <a:srgbClr val="99CCFF"/>
              </a:solidFill>
            </c:spPr>
          </c:dPt>
          <c:dPt>
            <c:idx val="9"/>
            <c:spPr>
              <a:solidFill>
                <a:srgbClr val="0000FF"/>
              </a:solidFill>
            </c:spPr>
          </c:dPt>
          <c:cat>
            <c:numRef>
              <c:f>'Grille de calcul  (Sciage)'!$C$50:$AA$50</c:f>
              <c:numCache/>
            </c:numRef>
          </c:cat>
          <c:val>
            <c:numRef>
              <c:f>'Grille de calcul  (Sciage)'!$C$51:$AA$51</c:f>
              <c:numCache/>
            </c:numRef>
          </c:val>
        </c:ser>
        <c:ser>
          <c:idx val="1"/>
          <c:order val="1"/>
          <c:tx>
            <c:strRef>
              <c:f>'Grille de calcul  (Sciage)'!$B$52</c:f>
              <c:strCache>
                <c:ptCount val="1"/>
                <c:pt idx="0">
                  <c:v>35</c:v>
                </c:pt>
              </c:strCache>
            </c:strRef>
          </c:tx>
          <c:extLst>
            <c:ext xmlns:c14="http://schemas.microsoft.com/office/drawing/2007/8/2/chart" uri="{6F2FDCE9-48DA-4B69-8628-5D25D57E5C99}">
              <c14:invertSolidFillFmt>
                <c14:spPr>
                  <a:solidFill>
                    <a:srgbClr val="000000"/>
                  </a:solidFill>
                </c14:spPr>
              </c14:invertSolidFillFmt>
            </c:ext>
          </c:extLst>
          <c:cat>
            <c:numRef>
              <c:f>'Grille de calcul  (Sciage)'!$C$50:$AA$50</c:f>
              <c:numCache/>
            </c:numRef>
          </c:cat>
          <c:val>
            <c:numRef>
              <c:f>'Grille de calcul  (Sciage)'!$C$52:$AA$52</c:f>
              <c:numCache/>
            </c:numRef>
          </c:val>
        </c:ser>
        <c:ser>
          <c:idx val="2"/>
          <c:order val="2"/>
          <c:tx>
            <c:strRef>
              <c:f>'Grille de calcul  (Sciage)'!$B$53</c:f>
              <c:strCache>
                <c:ptCount val="1"/>
                <c:pt idx="0">
                  <c:v>40</c:v>
                </c:pt>
              </c:strCache>
            </c:strRef>
          </c:tx>
          <c:extLst>
            <c:ext xmlns:c14="http://schemas.microsoft.com/office/drawing/2007/8/2/chart" uri="{6F2FDCE9-48DA-4B69-8628-5D25D57E5C99}">
              <c14:invertSolidFillFmt>
                <c14:spPr>
                  <a:solidFill>
                    <a:srgbClr val="000000"/>
                  </a:solidFill>
                </c14:spPr>
              </c14:invertSolidFillFmt>
            </c:ext>
          </c:extLst>
          <c:cat>
            <c:numRef>
              <c:f>'Grille de calcul  (Sciage)'!$C$50:$AA$50</c:f>
              <c:numCache/>
            </c:numRef>
          </c:cat>
          <c:val>
            <c:numRef>
              <c:f>'Grille de calcul  (Sciage)'!$C$53:$AA$53</c:f>
              <c:numCache/>
            </c:numRef>
          </c:val>
        </c:ser>
        <c:ser>
          <c:idx val="3"/>
          <c:order val="3"/>
          <c:tx>
            <c:strRef>
              <c:f>'Grille de calcul  (Sciage)'!$B$54</c:f>
              <c:strCache>
                <c:ptCount val="1"/>
                <c:pt idx="0">
                  <c:v>45</c:v>
                </c:pt>
              </c:strCache>
            </c:strRef>
          </c:tx>
          <c:extLst>
            <c:ext xmlns:c14="http://schemas.microsoft.com/office/drawing/2007/8/2/chart" uri="{6F2FDCE9-48DA-4B69-8628-5D25D57E5C99}">
              <c14:invertSolidFillFmt>
                <c14:spPr>
                  <a:solidFill>
                    <a:srgbClr val="000000"/>
                  </a:solidFill>
                </c14:spPr>
              </c14:invertSolidFillFmt>
            </c:ext>
          </c:extLst>
          <c:cat>
            <c:numRef>
              <c:f>'Grille de calcul  (Sciage)'!$C$50:$AA$50</c:f>
              <c:numCache/>
            </c:numRef>
          </c:cat>
          <c:val>
            <c:numRef>
              <c:f>'Grille de calcul  (Sciage)'!$C$54:$AA$54</c:f>
              <c:numCache/>
            </c:numRef>
          </c:val>
        </c:ser>
        <c:ser>
          <c:idx val="4"/>
          <c:order val="4"/>
          <c:tx>
            <c:strRef>
              <c:f>'Grille de calcul  (Sciage)'!$B$55</c:f>
              <c:strCache>
                <c:ptCount val="1"/>
                <c:pt idx="0">
                  <c:v>50</c:v>
                </c:pt>
              </c:strCache>
            </c:strRef>
          </c:tx>
          <c:extLst>
            <c:ext xmlns:c14="http://schemas.microsoft.com/office/drawing/2007/8/2/chart" uri="{6F2FDCE9-48DA-4B69-8628-5D25D57E5C99}">
              <c14:invertSolidFillFmt>
                <c14:spPr>
                  <a:solidFill>
                    <a:srgbClr val="000000"/>
                  </a:solidFill>
                </c14:spPr>
              </c14:invertSolidFillFmt>
            </c:ext>
          </c:extLst>
          <c:cat>
            <c:numRef>
              <c:f>'Grille de calcul  (Sciage)'!$C$50:$AA$50</c:f>
              <c:numCache/>
            </c:numRef>
          </c:cat>
          <c:val>
            <c:numRef>
              <c:f>'Grille de calcul  (Sciage)'!$C$55:$AA$55</c:f>
              <c:numCache/>
            </c:numRef>
          </c:val>
        </c:ser>
        <c:ser>
          <c:idx val="5"/>
          <c:order val="5"/>
          <c:tx>
            <c:strRef>
              <c:f>'Grille de calcul  (Sciage)'!$B$56</c:f>
              <c:strCache>
                <c:ptCount val="1"/>
                <c:pt idx="0">
                  <c:v>55</c:v>
                </c:pt>
              </c:strCache>
            </c:strRef>
          </c:tx>
          <c:extLst>
            <c:ext xmlns:c14="http://schemas.microsoft.com/office/drawing/2007/8/2/chart" uri="{6F2FDCE9-48DA-4B69-8628-5D25D57E5C99}">
              <c14:invertSolidFillFmt>
                <c14:spPr>
                  <a:solidFill>
                    <a:srgbClr val="000000"/>
                  </a:solidFill>
                </c14:spPr>
              </c14:invertSolidFillFmt>
            </c:ext>
          </c:extLst>
          <c:cat>
            <c:numRef>
              <c:f>'Grille de calcul  (Sciage)'!$C$50:$AA$50</c:f>
              <c:numCache/>
            </c:numRef>
          </c:cat>
          <c:val>
            <c:numRef>
              <c:f>'Grille de calcul  (Sciage)'!$C$56:$AA$56</c:f>
              <c:numCache/>
            </c:numRef>
          </c:val>
        </c:ser>
        <c:ser>
          <c:idx val="6"/>
          <c:order val="6"/>
          <c:tx>
            <c:strRef>
              <c:f>'Grille de calcul  (Sciage)'!$B$57</c:f>
              <c:strCache>
                <c:ptCount val="1"/>
                <c:pt idx="0">
                  <c:v>60</c:v>
                </c:pt>
              </c:strCache>
            </c:strRef>
          </c:tx>
          <c:extLst>
            <c:ext xmlns:c14="http://schemas.microsoft.com/office/drawing/2007/8/2/chart" uri="{6F2FDCE9-48DA-4B69-8628-5D25D57E5C99}">
              <c14:invertSolidFillFmt>
                <c14:spPr>
                  <a:solidFill>
                    <a:srgbClr val="000000"/>
                  </a:solidFill>
                </c14:spPr>
              </c14:invertSolidFillFmt>
            </c:ext>
          </c:extLst>
          <c:cat>
            <c:numRef>
              <c:f>'Grille de calcul  (Sciage)'!$C$50:$AA$50</c:f>
              <c:numCache/>
            </c:numRef>
          </c:cat>
          <c:val>
            <c:numRef>
              <c:f>'Grille de calcul  (Sciage)'!$C$57:$AA$57</c:f>
              <c:numCache/>
            </c:numRef>
          </c:val>
        </c:ser>
        <c:ser>
          <c:idx val="7"/>
          <c:order val="7"/>
          <c:tx>
            <c:strRef>
              <c:f>'Grille de calcul  (Sciage)'!$B$58</c:f>
              <c:strCache>
                <c:ptCount val="1"/>
                <c:pt idx="0">
                  <c:v>65</c:v>
                </c:pt>
              </c:strCache>
            </c:strRef>
          </c:tx>
          <c:extLst>
            <c:ext xmlns:c14="http://schemas.microsoft.com/office/drawing/2007/8/2/chart" uri="{6F2FDCE9-48DA-4B69-8628-5D25D57E5C99}">
              <c14:invertSolidFillFmt>
                <c14:spPr>
                  <a:solidFill>
                    <a:srgbClr val="000000"/>
                  </a:solidFill>
                </c14:spPr>
              </c14:invertSolidFillFmt>
            </c:ext>
          </c:extLst>
          <c:cat>
            <c:numRef>
              <c:f>'Grille de calcul  (Sciage)'!$C$50:$AA$50</c:f>
              <c:numCache/>
            </c:numRef>
          </c:cat>
          <c:val>
            <c:numRef>
              <c:f>'Grille de calcul  (Sciage)'!$C$58:$AA$58</c:f>
              <c:numCache/>
            </c:numRef>
          </c:val>
        </c:ser>
        <c:ser>
          <c:idx val="8"/>
          <c:order val="8"/>
          <c:tx>
            <c:strRef>
              <c:f>'Grille de calcul  (Sciage)'!$B$59</c:f>
              <c:strCache>
                <c:ptCount val="1"/>
                <c:pt idx="0">
                  <c:v>70</c:v>
                </c:pt>
              </c:strCache>
            </c:strRef>
          </c:tx>
          <c:extLst>
            <c:ext xmlns:c14="http://schemas.microsoft.com/office/drawing/2007/8/2/chart" uri="{6F2FDCE9-48DA-4B69-8628-5D25D57E5C99}">
              <c14:invertSolidFillFmt>
                <c14:spPr>
                  <a:solidFill>
                    <a:srgbClr val="000000"/>
                  </a:solidFill>
                </c14:spPr>
              </c14:invertSolidFillFmt>
            </c:ext>
          </c:extLst>
          <c:cat>
            <c:numRef>
              <c:f>'Grille de calcul  (Sciage)'!$C$50:$AA$50</c:f>
              <c:numCache/>
            </c:numRef>
          </c:cat>
          <c:val>
            <c:numRef>
              <c:f>'Grille de calcul  (Sciage)'!$C$59:$AA$59</c:f>
              <c:numCache/>
            </c:numRef>
          </c:val>
        </c:ser>
        <c:ser>
          <c:idx val="9"/>
          <c:order val="9"/>
          <c:tx>
            <c:strRef>
              <c:f>'Grille de calcul  (Sciage)'!$B$60</c:f>
              <c:strCache>
                <c:ptCount val="1"/>
                <c:pt idx="0">
                  <c:v>75</c:v>
                </c:pt>
              </c:strCache>
            </c:strRef>
          </c:tx>
          <c:extLst>
            <c:ext xmlns:c14="http://schemas.microsoft.com/office/drawing/2007/8/2/chart" uri="{6F2FDCE9-48DA-4B69-8628-5D25D57E5C99}">
              <c14:invertSolidFillFmt>
                <c14:spPr>
                  <a:solidFill>
                    <a:srgbClr val="000000"/>
                  </a:solidFill>
                </c14:spPr>
              </c14:invertSolidFillFmt>
            </c:ext>
          </c:extLst>
          <c:cat>
            <c:numRef>
              <c:f>'Grille de calcul  (Sciage)'!$C$50:$AA$50</c:f>
              <c:numCache/>
            </c:numRef>
          </c:cat>
          <c:val>
            <c:numRef>
              <c:f>'Grille de calcul  (Sciage)'!$C$60:$AA$60</c:f>
              <c:numCache/>
            </c:numRef>
          </c:val>
        </c:ser>
        <c:ser>
          <c:idx val="10"/>
          <c:order val="10"/>
          <c:tx>
            <c:strRef>
              <c:f>'Grille de calcul  (Sciage)'!$B$61</c:f>
              <c:strCache>
                <c:ptCount val="1"/>
                <c:pt idx="0">
                  <c:v>80</c:v>
                </c:pt>
              </c:strCache>
            </c:strRef>
          </c:tx>
          <c:extLst>
            <c:ext xmlns:c14="http://schemas.microsoft.com/office/drawing/2007/8/2/chart" uri="{6F2FDCE9-48DA-4B69-8628-5D25D57E5C99}">
              <c14:invertSolidFillFmt>
                <c14:spPr>
                  <a:solidFill>
                    <a:srgbClr val="000000"/>
                  </a:solidFill>
                </c14:spPr>
              </c14:invertSolidFillFmt>
            </c:ext>
          </c:extLst>
          <c:cat>
            <c:numRef>
              <c:f>'Grille de calcul  (Sciage)'!$C$50:$AA$50</c:f>
              <c:numCache/>
            </c:numRef>
          </c:cat>
          <c:val>
            <c:numRef>
              <c:f>'Grille de calcul  (Sciage)'!$C$61:$AA$61</c:f>
              <c:numCache/>
            </c:numRef>
          </c:val>
        </c:ser>
        <c:ser>
          <c:idx val="11"/>
          <c:order val="11"/>
          <c:tx>
            <c:strRef>
              <c:f>'Grille de calcul  (Sciage)'!$B$62</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cat>
            <c:numRef>
              <c:f>'Grille de calcul  (Sciage)'!$C$50:$AA$50</c:f>
              <c:numCache/>
            </c:numRef>
          </c:cat>
          <c:val>
            <c:numRef>
              <c:f>'Grille de calcul  (Sciage)'!$C$62:$AA$62</c:f>
              <c:numCache/>
            </c:numRef>
          </c:val>
        </c:ser>
        <c:ser>
          <c:idx val="12"/>
          <c:order val="12"/>
          <c:tx>
            <c:strRef>
              <c:f>'Grille de calcul  (Sciage)'!$B$63</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cat>
            <c:numRef>
              <c:f>'Grille de calcul  (Sciage)'!$C$50:$AA$50</c:f>
              <c:numCache/>
            </c:numRef>
          </c:cat>
          <c:val>
            <c:numRef>
              <c:f>'Grille de calcul  (Sciage)'!$C$63:$AA$63</c:f>
              <c:numCache/>
            </c:numRef>
          </c:val>
        </c:ser>
        <c:ser>
          <c:idx val="13"/>
          <c:order val="13"/>
          <c:tx>
            <c:strRef>
              <c:f>'Grille de calcul  (Sciage)'!$B$64</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cat>
            <c:numRef>
              <c:f>'Grille de calcul  (Sciage)'!$C$50:$AA$50</c:f>
              <c:numCache/>
            </c:numRef>
          </c:cat>
          <c:val>
            <c:numRef>
              <c:f>'Grille de calcul  (Sciage)'!$C$64:$AA$64</c:f>
              <c:numCache/>
            </c:numRef>
          </c:val>
        </c:ser>
        <c:ser>
          <c:idx val="14"/>
          <c:order val="14"/>
          <c:tx>
            <c:strRef>
              <c:f>'Grille de calcul  (Sciage)'!$B$65</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cat>
            <c:numRef>
              <c:f>'Grille de calcul  (Sciage)'!$C$50:$AA$50</c:f>
              <c:numCache/>
            </c:numRef>
          </c:cat>
          <c:val>
            <c:numRef>
              <c:f>'Grille de calcul  (Sciage)'!$C$65:$AA$65</c:f>
              <c:numCache/>
            </c:numRef>
          </c:val>
        </c:ser>
        <c:axId val="64175444"/>
        <c:axId val="40708085"/>
        <c:axId val="30828446"/>
      </c:surfaceChart>
      <c:catAx>
        <c:axId val="64175444"/>
        <c:scaling>
          <c:orientation val="minMax"/>
        </c:scaling>
        <c:axPos val="b"/>
        <c:title>
          <c:tx>
            <c:rich>
              <a:bodyPr vert="horz" rot="0" anchor="ctr"/>
              <a:lstStyle/>
              <a:p>
                <a:pPr algn="ctr">
                  <a:defRPr/>
                </a:pPr>
                <a:r>
                  <a:rPr lang="en-US" cap="none" sz="1100" b="1" i="0" u="none" baseline="0">
                    <a:latin typeface="Arial"/>
                    <a:ea typeface="Arial"/>
                    <a:cs typeface="Arial"/>
                  </a:rPr>
                  <a:t>Diamètre fin bout (cm)</a:t>
                </a:r>
              </a:p>
            </c:rich>
          </c:tx>
          <c:layout>
            <c:manualLayout>
              <c:xMode val="factor"/>
              <c:yMode val="factor"/>
              <c:x val="0"/>
              <c:y val="0.01325"/>
            </c:manualLayout>
          </c:layout>
          <c:overlay val="0"/>
          <c:spPr>
            <a:noFill/>
            <a:ln>
              <a:noFill/>
            </a:ln>
          </c:spPr>
        </c:title>
        <c:delete val="0"/>
        <c:numFmt formatCode="General" sourceLinked="1"/>
        <c:majorTickMark val="out"/>
        <c:minorTickMark val="none"/>
        <c:tickLblPos val="low"/>
        <c:crossAx val="40708085"/>
        <c:crosses val="max"/>
        <c:auto val="1"/>
        <c:lblOffset val="100"/>
        <c:noMultiLvlLbl val="0"/>
      </c:catAx>
      <c:valAx>
        <c:axId val="40708085"/>
        <c:scaling>
          <c:orientation val="minMax"/>
          <c:max val="1000"/>
          <c:min val="0"/>
        </c:scaling>
        <c:axPos val="l"/>
        <c:majorGridlines/>
        <c:delete val="0"/>
        <c:numFmt formatCode="_ * #,##0_)\ &quot;$&quot;_ ;_ * \(#,##0\)\ &quot;$&quot;_ ;_ * &quot;-&quot;??_)\ &quot;$&quot;_ ;_ @_ " sourceLinked="0"/>
        <c:majorTickMark val="none"/>
        <c:minorTickMark val="none"/>
        <c:tickLblPos val="none"/>
        <c:crossAx val="64175444"/>
        <c:crossesAt val="1"/>
        <c:crossBetween val="midCat"/>
        <c:dispUnits/>
        <c:majorUnit val="100"/>
      </c:valAx>
      <c:serAx>
        <c:axId val="30828446"/>
        <c:scaling>
          <c:orientation val="minMax"/>
        </c:scaling>
        <c:axPos val="b"/>
        <c:title>
          <c:tx>
            <c:rich>
              <a:bodyPr vert="horz" rot="-5400000" anchor="ctr"/>
              <a:lstStyle/>
              <a:p>
                <a:pPr algn="ctr">
                  <a:defRPr/>
                </a:pPr>
                <a:r>
                  <a:rPr lang="en-US" cap="none" sz="1100" b="1" i="0" u="none" baseline="0">
                    <a:latin typeface="Arial"/>
                    <a:ea typeface="Arial"/>
                    <a:cs typeface="Arial"/>
                  </a:rPr>
                  <a:t>Âge à la coupe finale (ans)</a:t>
                </a:r>
              </a:p>
            </c:rich>
          </c:tx>
          <c:layout/>
          <c:overlay val="0"/>
          <c:spPr>
            <a:noFill/>
            <a:ln>
              <a:noFill/>
            </a:ln>
          </c:spPr>
        </c:title>
        <c:delete val="0"/>
        <c:numFmt formatCode="General" sourceLinked="1"/>
        <c:majorTickMark val="out"/>
        <c:minorTickMark val="none"/>
        <c:tickLblPos val="low"/>
        <c:crossAx val="40708085"/>
        <c:crosses val="max"/>
        <c:tickLblSkip val="1"/>
        <c:tickMarkSkip val="1"/>
      </c:serAx>
      <c:spPr>
        <a:noFill/>
        <a:ln>
          <a:noFill/>
        </a:ln>
      </c:spPr>
    </c:plotArea>
    <c:legend>
      <c:legendPos val="r"/>
      <c:layout>
        <c:manualLayout>
          <c:xMode val="edge"/>
          <c:yMode val="edge"/>
          <c:x val="0.8185"/>
          <c:y val="0.33925"/>
        </c:manualLayout>
      </c:layout>
      <c:overlay val="0"/>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10</xdr:col>
      <xdr:colOff>542925</xdr:colOff>
      <xdr:row>44</xdr:row>
      <xdr:rowOff>47625</xdr:rowOff>
    </xdr:to>
    <xdr:graphicFrame>
      <xdr:nvGraphicFramePr>
        <xdr:cNvPr id="1" name="Chart 1"/>
        <xdr:cNvGraphicFramePr/>
      </xdr:nvGraphicFramePr>
      <xdr:xfrm>
        <a:off x="9525" y="3952875"/>
        <a:ext cx="6438900" cy="4410075"/>
      </xdr:xfrm>
      <a:graphic>
        <a:graphicData uri="http://schemas.openxmlformats.org/drawingml/2006/chart">
          <c:chart xmlns:c="http://schemas.openxmlformats.org/drawingml/2006/chart" r:id="rId1"/>
        </a:graphicData>
      </a:graphic>
    </xdr:graphicFrame>
    <xdr:clientData/>
  </xdr:twoCellAnchor>
  <xdr:twoCellAnchor>
    <xdr:from>
      <xdr:col>8</xdr:col>
      <xdr:colOff>504825</xdr:colOff>
      <xdr:row>22</xdr:row>
      <xdr:rowOff>104775</xdr:rowOff>
    </xdr:from>
    <xdr:to>
      <xdr:col>10</xdr:col>
      <xdr:colOff>419100</xdr:colOff>
      <xdr:row>25</xdr:row>
      <xdr:rowOff>123825</xdr:rowOff>
    </xdr:to>
    <xdr:sp>
      <xdr:nvSpPr>
        <xdr:cNvPr id="2" name="TextBox 2"/>
        <xdr:cNvSpPr txBox="1">
          <a:spLocks noChangeArrowheads="1"/>
        </xdr:cNvSpPr>
      </xdr:nvSpPr>
      <xdr:spPr>
        <a:xfrm>
          <a:off x="5229225" y="4857750"/>
          <a:ext cx="1095375" cy="504825"/>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Prix livré à l'usine
</a:t>
          </a:r>
          <a:r>
            <a:rPr lang="en-US" cap="none" sz="1000" b="0" i="1" u="none" baseline="0">
              <a:latin typeface="Arial"/>
              <a:ea typeface="Arial"/>
              <a:cs typeface="Arial"/>
            </a:rPr>
            <a:t>($/Mpmp)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jlussier\Local%20Settings\Temporary%20Internet%20Files\OLK6E\Analyse%20de%20la%20rentabilit&#233;%20&#201;lagage_GuillaumeCYR_CommJML%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ille de calcul (Poteau)"/>
      <sheetName val="ÉtudeCasNo.1"/>
      <sheetName val="ÉtudeCasNo.2"/>
      <sheetName val="ÉtudeCasNo.3"/>
      <sheetName val="Données de base du peuplement"/>
      <sheetName val="Scénario plausible"/>
      <sheetName val="Grille de calcul"/>
      <sheetName val="Grille de calcul (2)"/>
      <sheetName val="Grille de calcul (3)"/>
      <sheetName val="Grille de calcul (4)"/>
      <sheetName val="PMP_ROY"/>
      <sheetName val="Annexe 1"/>
      <sheetName val="ValeurVente"/>
      <sheetName val="Productivité"/>
    </sheetNames>
    <sheetDataSet>
      <sheetData sheetId="0">
        <row r="19">
          <cell r="G19">
            <v>55</v>
          </cell>
        </row>
        <row r="20">
          <cell r="G20">
            <v>20</v>
          </cell>
        </row>
        <row r="21">
          <cell r="G21">
            <v>31.5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5"/>
  <sheetViews>
    <sheetView tabSelected="1" workbookViewId="0" topLeftCell="A1">
      <selection activeCell="A10" sqref="A10"/>
    </sheetView>
  </sheetViews>
  <sheetFormatPr defaultColWidth="11.421875" defaultRowHeight="12.75"/>
  <cols>
    <col min="1" max="1" width="126.00390625" style="0" customWidth="1"/>
  </cols>
  <sheetData>
    <row r="1" ht="33.75">
      <c r="A1" s="73" t="s">
        <v>37</v>
      </c>
    </row>
    <row r="2" ht="99" customHeight="1">
      <c r="A2" s="72" t="s">
        <v>39</v>
      </c>
    </row>
    <row r="3" ht="99" customHeight="1">
      <c r="A3" s="72" t="s">
        <v>36</v>
      </c>
    </row>
    <row r="4" ht="99" customHeight="1">
      <c r="A4" s="72" t="s">
        <v>38</v>
      </c>
    </row>
    <row r="5" ht="12.75">
      <c r="A5" s="65"/>
    </row>
  </sheetData>
  <sheetProtection password="BF14" sheet="1" objects="1" scenarios="1"/>
  <printOptions/>
  <pageMargins left="0.75" right="0.75" top="1" bottom="1" header="0.4921259845" footer="0.492125984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A65"/>
  <sheetViews>
    <sheetView workbookViewId="0" topLeftCell="A1">
      <selection activeCell="AC47" sqref="AC47"/>
    </sheetView>
  </sheetViews>
  <sheetFormatPr defaultColWidth="11.421875" defaultRowHeight="12.75"/>
  <cols>
    <col min="1" max="82" width="8.8515625" style="10" customWidth="1"/>
    <col min="83" max="16384" width="11.421875" style="10" customWidth="1"/>
  </cols>
  <sheetData>
    <row r="1" spans="1:11" ht="25.5">
      <c r="A1" s="41" t="s">
        <v>0</v>
      </c>
      <c r="B1" s="42"/>
      <c r="C1" s="42"/>
      <c r="D1" s="42"/>
      <c r="E1" s="42"/>
      <c r="F1" s="42"/>
      <c r="G1" s="42"/>
      <c r="H1" s="42"/>
      <c r="I1" s="42"/>
      <c r="J1" s="42"/>
      <c r="K1" s="43"/>
    </row>
    <row r="2" spans="1:11" ht="25.5">
      <c r="A2" s="44" t="s">
        <v>1</v>
      </c>
      <c r="B2" s="45"/>
      <c r="C2" s="45"/>
      <c r="D2" s="45"/>
      <c r="E2" s="45"/>
      <c r="F2" s="45"/>
      <c r="G2" s="45"/>
      <c r="H2" s="45"/>
      <c r="I2" s="45"/>
      <c r="J2" s="45"/>
      <c r="K2" s="46"/>
    </row>
    <row r="3" spans="1:11" ht="18">
      <c r="A3" s="47" t="s">
        <v>2</v>
      </c>
      <c r="B3" s="48"/>
      <c r="C3" s="48"/>
      <c r="D3" s="48"/>
      <c r="E3" s="48"/>
      <c r="F3" s="48"/>
      <c r="G3" s="48"/>
      <c r="H3" s="48"/>
      <c r="I3" s="48"/>
      <c r="J3" s="48"/>
      <c r="K3" s="49"/>
    </row>
    <row r="4" spans="1:11" ht="18.75" thickBot="1">
      <c r="A4" s="50" t="str">
        <f>"Février 2006"</f>
        <v>Février 2006</v>
      </c>
      <c r="B4" s="51"/>
      <c r="C4" s="51"/>
      <c r="D4" s="51"/>
      <c r="E4" s="51"/>
      <c r="F4" s="51"/>
      <c r="G4" s="51"/>
      <c r="H4" s="51"/>
      <c r="I4" s="51"/>
      <c r="J4" s="51"/>
      <c r="K4" s="52"/>
    </row>
    <row r="5" spans="1:11" s="14" customFormat="1" ht="16.5" thickBot="1">
      <c r="A5" s="12"/>
      <c r="B5" s="13"/>
      <c r="C5" s="13"/>
      <c r="D5" s="13"/>
      <c r="E5" s="13"/>
      <c r="F5" s="13"/>
      <c r="G5" s="13"/>
      <c r="H5" s="13"/>
      <c r="I5" s="13"/>
      <c r="J5" s="13"/>
      <c r="K5" s="13"/>
    </row>
    <row r="6" spans="1:11" ht="21" thickBot="1">
      <c r="A6" s="53" t="s">
        <v>3</v>
      </c>
      <c r="B6" s="54"/>
      <c r="C6" s="54"/>
      <c r="D6" s="54"/>
      <c r="E6" s="54"/>
      <c r="F6" s="54"/>
      <c r="G6" s="54"/>
      <c r="H6" s="54"/>
      <c r="I6" s="54"/>
      <c r="J6" s="54"/>
      <c r="K6" s="55"/>
    </row>
    <row r="7" spans="1:11" ht="6.75" customHeight="1">
      <c r="A7" s="15"/>
      <c r="B7" s="15"/>
      <c r="C7" s="15"/>
      <c r="D7" s="15"/>
      <c r="E7" s="15"/>
      <c r="F7" s="15"/>
      <c r="G7" s="15"/>
      <c r="H7" s="15"/>
      <c r="I7" s="15"/>
      <c r="J7" s="15"/>
      <c r="K7" s="15"/>
    </row>
    <row r="8" spans="1:11" ht="20.25">
      <c r="A8" s="15"/>
      <c r="B8" s="15"/>
      <c r="C8" s="15"/>
      <c r="D8" s="15"/>
      <c r="E8" s="16" t="s">
        <v>4</v>
      </c>
      <c r="F8" s="16" t="s">
        <v>5</v>
      </c>
      <c r="G8" s="16" t="s">
        <v>6</v>
      </c>
      <c r="H8" s="15"/>
      <c r="I8" s="17"/>
      <c r="J8" s="17"/>
      <c r="K8" s="17"/>
    </row>
    <row r="9" spans="1:11" ht="20.25">
      <c r="A9" s="15"/>
      <c r="B9" s="15"/>
      <c r="C9" s="15"/>
      <c r="D9" s="15"/>
      <c r="E9" s="11" t="s">
        <v>7</v>
      </c>
      <c r="F9" s="11" t="s">
        <v>8</v>
      </c>
      <c r="G9" s="11" t="s">
        <v>9</v>
      </c>
      <c r="H9" s="15"/>
      <c r="I9" s="17"/>
      <c r="J9" s="17"/>
      <c r="K9" s="17"/>
    </row>
    <row r="10" spans="1:11" ht="20.25">
      <c r="A10" s="15"/>
      <c r="B10" s="15"/>
      <c r="C10" s="15"/>
      <c r="D10" s="18" t="s">
        <v>10</v>
      </c>
      <c r="E10" s="7">
        <v>25</v>
      </c>
      <c r="F10" s="8">
        <v>2</v>
      </c>
      <c r="G10" s="9">
        <v>1.5</v>
      </c>
      <c r="H10" s="15"/>
      <c r="I10" s="17"/>
      <c r="J10" s="17"/>
      <c r="K10" s="17"/>
    </row>
    <row r="11" spans="1:11" ht="20.25">
      <c r="A11" s="15"/>
      <c r="B11" s="15"/>
      <c r="C11" s="15"/>
      <c r="D11" s="18" t="s">
        <v>11</v>
      </c>
      <c r="E11" s="7">
        <v>30</v>
      </c>
      <c r="F11" s="8">
        <v>4</v>
      </c>
      <c r="G11" s="9">
        <v>1.5</v>
      </c>
      <c r="H11" s="15"/>
      <c r="I11" s="17"/>
      <c r="J11" s="17"/>
      <c r="K11" s="17"/>
    </row>
    <row r="12" spans="1:11" ht="20.25">
      <c r="A12" s="15"/>
      <c r="B12" s="15"/>
      <c r="C12" s="15"/>
      <c r="D12" s="18" t="s">
        <v>12</v>
      </c>
      <c r="E12" s="7"/>
      <c r="F12" s="8"/>
      <c r="G12" s="9"/>
      <c r="H12" s="15"/>
      <c r="I12" s="17"/>
      <c r="J12" s="17"/>
      <c r="K12" s="17"/>
    </row>
    <row r="13" spans="1:11" ht="9.75" customHeight="1">
      <c r="A13" s="15"/>
      <c r="B13" s="15"/>
      <c r="C13" s="15"/>
      <c r="D13" s="15"/>
      <c r="E13" s="15"/>
      <c r="F13" s="15"/>
      <c r="G13" s="15"/>
      <c r="H13" s="15"/>
      <c r="I13" s="15"/>
      <c r="J13" s="15"/>
      <c r="K13" s="15"/>
    </row>
    <row r="14" spans="1:11" ht="18">
      <c r="A14" s="19"/>
      <c r="B14" s="19"/>
      <c r="C14" s="19"/>
      <c r="D14" s="19"/>
      <c r="E14" s="19"/>
      <c r="F14" s="18" t="s">
        <v>13</v>
      </c>
      <c r="G14" s="3">
        <v>0.05</v>
      </c>
      <c r="H14" s="20"/>
      <c r="I14" s="17"/>
      <c r="J14" s="17"/>
      <c r="K14" s="17"/>
    </row>
    <row r="15" spans="1:11" ht="18">
      <c r="A15" s="19"/>
      <c r="B15" s="19"/>
      <c r="C15" s="19"/>
      <c r="D15" s="19"/>
      <c r="E15" s="19"/>
      <c r="F15" s="18" t="s">
        <v>14</v>
      </c>
      <c r="G15" s="3">
        <v>0.05</v>
      </c>
      <c r="H15" s="20"/>
      <c r="I15" s="17"/>
      <c r="J15" s="17"/>
      <c r="K15" s="17"/>
    </row>
    <row r="16" spans="1:11" ht="18">
      <c r="A16" s="19"/>
      <c r="B16" s="19"/>
      <c r="C16" s="19"/>
      <c r="D16" s="19"/>
      <c r="E16" s="19"/>
      <c r="F16" s="18" t="s">
        <v>15</v>
      </c>
      <c r="G16" s="4">
        <v>300</v>
      </c>
      <c r="H16" s="20" t="s">
        <v>16</v>
      </c>
      <c r="I16" s="17"/>
      <c r="J16" s="17"/>
      <c r="K16" s="17"/>
    </row>
    <row r="17" spans="1:11" ht="13.5" thickBot="1">
      <c r="A17" s="21"/>
      <c r="B17" s="21"/>
      <c r="C17" s="21"/>
      <c r="D17" s="21"/>
      <c r="E17" s="21"/>
      <c r="F17" s="21"/>
      <c r="G17" s="21"/>
      <c r="H17" s="21"/>
      <c r="I17" s="21"/>
      <c r="J17" s="21"/>
      <c r="K17" s="21"/>
    </row>
    <row r="18" spans="1:11" s="23" customFormat="1" ht="12.75">
      <c r="A18" s="22"/>
      <c r="B18" s="22"/>
      <c r="C18" s="22"/>
      <c r="D18" s="22"/>
      <c r="E18" s="22"/>
      <c r="F18" s="22"/>
      <c r="G18" s="22"/>
      <c r="H18" s="22"/>
      <c r="I18" s="22"/>
      <c r="J18" s="22"/>
      <c r="K18" s="22"/>
    </row>
    <row r="19" spans="1:11" s="23" customFormat="1" ht="12.75">
      <c r="A19" s="22"/>
      <c r="B19" s="22"/>
      <c r="C19" s="22"/>
      <c r="D19" s="22"/>
      <c r="E19" s="22"/>
      <c r="F19" s="22"/>
      <c r="G19" s="22"/>
      <c r="H19" s="22"/>
      <c r="I19" s="22"/>
      <c r="J19" s="22"/>
      <c r="K19" s="22"/>
    </row>
    <row r="20" spans="1:11" ht="12.75">
      <c r="A20" s="24"/>
      <c r="B20" s="24"/>
      <c r="C20" s="24"/>
      <c r="D20" s="24"/>
      <c r="E20" s="24"/>
      <c r="F20" s="24"/>
      <c r="G20" s="24"/>
      <c r="H20" s="24"/>
      <c r="I20" s="24"/>
      <c r="J20" s="24"/>
      <c r="K20" s="24"/>
    </row>
    <row r="21" spans="1:11" ht="12.75">
      <c r="A21" s="24"/>
      <c r="B21" s="24"/>
      <c r="C21" s="24"/>
      <c r="D21" s="24"/>
      <c r="E21" s="24"/>
      <c r="F21" s="24"/>
      <c r="G21" s="24"/>
      <c r="H21" s="24"/>
      <c r="I21" s="24"/>
      <c r="J21" s="24"/>
      <c r="K21" s="24"/>
    </row>
    <row r="22" spans="1:11" ht="12.75">
      <c r="A22" s="24"/>
      <c r="B22" s="24"/>
      <c r="C22" s="24"/>
      <c r="D22" s="24"/>
      <c r="E22" s="24"/>
      <c r="F22" s="24"/>
      <c r="G22" s="24"/>
      <c r="H22" s="24"/>
      <c r="I22" s="24"/>
      <c r="J22" s="24"/>
      <c r="K22" s="24"/>
    </row>
    <row r="23" spans="1:11" ht="12.75">
      <c r="A23" s="24"/>
      <c r="B23" s="24"/>
      <c r="C23" s="24"/>
      <c r="D23" s="24"/>
      <c r="E23" s="24"/>
      <c r="F23" s="24"/>
      <c r="G23" s="24"/>
      <c r="H23" s="24"/>
      <c r="I23" s="24"/>
      <c r="J23" s="24"/>
      <c r="K23" s="24"/>
    </row>
    <row r="24" spans="1:11" ht="12.75">
      <c r="A24" s="24"/>
      <c r="B24" s="24"/>
      <c r="C24" s="24"/>
      <c r="D24" s="24"/>
      <c r="E24" s="24"/>
      <c r="F24" s="24"/>
      <c r="G24" s="24"/>
      <c r="H24" s="24"/>
      <c r="I24" s="24"/>
      <c r="J24" s="24"/>
      <c r="K24" s="24"/>
    </row>
    <row r="25" spans="1:11" ht="12.75">
      <c r="A25" s="24"/>
      <c r="B25" s="24"/>
      <c r="C25" s="24"/>
      <c r="D25" s="24"/>
      <c r="E25" s="24"/>
      <c r="F25" s="24"/>
      <c r="G25" s="24"/>
      <c r="H25" s="24"/>
      <c r="I25" s="24"/>
      <c r="J25" s="24"/>
      <c r="K25" s="24"/>
    </row>
    <row r="26" spans="1:11" ht="12.75">
      <c r="A26" s="24"/>
      <c r="B26" s="24"/>
      <c r="C26" s="24"/>
      <c r="D26" s="24"/>
      <c r="E26" s="24"/>
      <c r="F26" s="24"/>
      <c r="G26" s="24"/>
      <c r="H26" s="24"/>
      <c r="I26" s="24"/>
      <c r="J26" s="24"/>
      <c r="K26" s="24"/>
    </row>
    <row r="27" spans="1:11" ht="12.75">
      <c r="A27" s="24"/>
      <c r="B27" s="24"/>
      <c r="C27" s="24"/>
      <c r="D27" s="24"/>
      <c r="E27" s="24"/>
      <c r="F27" s="24"/>
      <c r="G27" s="24"/>
      <c r="H27" s="24"/>
      <c r="I27" s="24"/>
      <c r="J27" s="24"/>
      <c r="K27" s="24"/>
    </row>
    <row r="28" spans="1:11" ht="12.75">
      <c r="A28" s="24"/>
      <c r="B28" s="24"/>
      <c r="C28" s="24"/>
      <c r="D28" s="24"/>
      <c r="E28" s="24"/>
      <c r="F28" s="24"/>
      <c r="G28" s="24"/>
      <c r="H28" s="24"/>
      <c r="I28" s="24"/>
      <c r="J28" s="24"/>
      <c r="K28" s="24"/>
    </row>
    <row r="29" spans="1:11" ht="12.75">
      <c r="A29" s="24"/>
      <c r="B29" s="24"/>
      <c r="C29" s="24"/>
      <c r="D29" s="24"/>
      <c r="E29" s="24"/>
      <c r="F29" s="24"/>
      <c r="G29" s="24"/>
      <c r="H29" s="24"/>
      <c r="I29" s="24"/>
      <c r="J29" s="24"/>
      <c r="K29" s="24"/>
    </row>
    <row r="30" spans="1:11" ht="12.75">
      <c r="A30" s="24"/>
      <c r="B30" s="24"/>
      <c r="C30" s="24"/>
      <c r="D30" s="24"/>
      <c r="E30" s="24"/>
      <c r="F30" s="24"/>
      <c r="G30" s="24"/>
      <c r="H30" s="24"/>
      <c r="I30" s="24"/>
      <c r="J30" s="24"/>
      <c r="K30" s="24"/>
    </row>
    <row r="31" spans="1:11" ht="12.75">
      <c r="A31" s="24"/>
      <c r="B31" s="24"/>
      <c r="C31" s="24"/>
      <c r="D31" s="24"/>
      <c r="E31" s="24"/>
      <c r="F31" s="24"/>
      <c r="G31" s="24"/>
      <c r="H31" s="24"/>
      <c r="I31" s="24"/>
      <c r="J31" s="24"/>
      <c r="K31" s="24"/>
    </row>
    <row r="32" spans="1:11" ht="12.75">
      <c r="A32" s="24"/>
      <c r="B32" s="24"/>
      <c r="C32" s="24"/>
      <c r="D32" s="24"/>
      <c r="E32" s="24"/>
      <c r="F32" s="24"/>
      <c r="G32" s="24"/>
      <c r="H32" s="24"/>
      <c r="I32" s="24"/>
      <c r="J32" s="24"/>
      <c r="K32" s="24"/>
    </row>
    <row r="33" spans="1:11" ht="12.75">
      <c r="A33" s="24"/>
      <c r="B33" s="24"/>
      <c r="C33" s="24"/>
      <c r="D33" s="24"/>
      <c r="E33" s="24"/>
      <c r="F33" s="24"/>
      <c r="G33" s="24"/>
      <c r="H33" s="24"/>
      <c r="I33" s="24"/>
      <c r="J33" s="24"/>
      <c r="K33" s="24"/>
    </row>
    <row r="34" spans="1:11" ht="12.75">
      <c r="A34" s="24"/>
      <c r="B34" s="24"/>
      <c r="C34" s="24"/>
      <c r="D34" s="24"/>
      <c r="E34" s="24"/>
      <c r="F34" s="24"/>
      <c r="G34" s="24"/>
      <c r="H34" s="24"/>
      <c r="I34" s="24"/>
      <c r="J34" s="24"/>
      <c r="K34" s="24"/>
    </row>
    <row r="35" spans="1:11" ht="12.75">
      <c r="A35" s="24"/>
      <c r="B35" s="24"/>
      <c r="C35" s="24"/>
      <c r="D35" s="24"/>
      <c r="E35" s="24"/>
      <c r="F35" s="24"/>
      <c r="G35" s="24"/>
      <c r="H35" s="24"/>
      <c r="I35" s="24"/>
      <c r="J35" s="24"/>
      <c r="K35" s="24"/>
    </row>
    <row r="36" spans="1:11" ht="12.75">
      <c r="A36" s="24"/>
      <c r="B36" s="24"/>
      <c r="C36" s="24"/>
      <c r="D36" s="24"/>
      <c r="E36" s="24"/>
      <c r="F36" s="24"/>
      <c r="G36" s="24"/>
      <c r="H36" s="24"/>
      <c r="I36" s="24"/>
      <c r="J36" s="24"/>
      <c r="K36" s="24"/>
    </row>
    <row r="37" spans="1:11" ht="12.75">
      <c r="A37" s="24"/>
      <c r="B37" s="24"/>
      <c r="C37" s="24"/>
      <c r="D37" s="24"/>
      <c r="E37" s="24"/>
      <c r="F37" s="24"/>
      <c r="G37" s="24"/>
      <c r="H37" s="24"/>
      <c r="I37" s="24"/>
      <c r="J37" s="24"/>
      <c r="K37" s="24"/>
    </row>
    <row r="38" spans="1:11" ht="12.75">
      <c r="A38" s="24"/>
      <c r="B38" s="24"/>
      <c r="C38" s="24"/>
      <c r="D38" s="24"/>
      <c r="E38" s="24"/>
      <c r="F38" s="24"/>
      <c r="G38" s="24"/>
      <c r="H38" s="24"/>
      <c r="I38" s="24"/>
      <c r="J38" s="24"/>
      <c r="K38" s="24"/>
    </row>
    <row r="39" spans="1:11" ht="12.75">
      <c r="A39" s="24"/>
      <c r="B39" s="24"/>
      <c r="C39" s="24"/>
      <c r="D39" s="24"/>
      <c r="E39" s="24"/>
      <c r="F39" s="24"/>
      <c r="G39" s="24"/>
      <c r="H39" s="24"/>
      <c r="I39" s="24"/>
      <c r="J39" s="24"/>
      <c r="K39" s="24"/>
    </row>
    <row r="40" spans="1:11" ht="12.75">
      <c r="A40" s="24"/>
      <c r="B40" s="24"/>
      <c r="C40" s="24"/>
      <c r="D40" s="24"/>
      <c r="E40" s="24"/>
      <c r="F40" s="24"/>
      <c r="G40" s="24"/>
      <c r="H40" s="24"/>
      <c r="I40" s="24"/>
      <c r="J40" s="24"/>
      <c r="K40" s="24"/>
    </row>
    <row r="41" spans="1:11" ht="12.75">
      <c r="A41" s="24"/>
      <c r="B41" s="24"/>
      <c r="C41" s="24"/>
      <c r="D41" s="24"/>
      <c r="E41" s="24"/>
      <c r="F41" s="24"/>
      <c r="G41" s="24"/>
      <c r="H41" s="24"/>
      <c r="I41" s="24"/>
      <c r="J41" s="24"/>
      <c r="K41" s="24"/>
    </row>
    <row r="42" spans="1:11" ht="12.75">
      <c r="A42" s="24"/>
      <c r="B42" s="24"/>
      <c r="C42" s="24"/>
      <c r="D42" s="24"/>
      <c r="E42" s="24"/>
      <c r="F42" s="24"/>
      <c r="G42" s="24"/>
      <c r="H42" s="24"/>
      <c r="I42" s="24"/>
      <c r="J42" s="24"/>
      <c r="K42" s="24"/>
    </row>
    <row r="43" spans="1:11" ht="12.75">
      <c r="A43" s="24"/>
      <c r="B43" s="24"/>
      <c r="C43" s="24"/>
      <c r="D43" s="24"/>
      <c r="E43" s="24"/>
      <c r="F43" s="24"/>
      <c r="G43" s="24"/>
      <c r="H43" s="24"/>
      <c r="I43" s="24"/>
      <c r="J43" s="24"/>
      <c r="K43" s="24"/>
    </row>
    <row r="44" spans="1:11" ht="12.75">
      <c r="A44" s="24"/>
      <c r="B44" s="24"/>
      <c r="C44" s="24"/>
      <c r="D44" s="24"/>
      <c r="E44" s="24"/>
      <c r="F44" s="24"/>
      <c r="G44" s="24"/>
      <c r="H44" s="24"/>
      <c r="I44" s="24"/>
      <c r="J44" s="24"/>
      <c r="K44" s="24"/>
    </row>
    <row r="45" spans="1:11" ht="12.75">
      <c r="A45" s="24"/>
      <c r="B45" s="24"/>
      <c r="C45" s="24"/>
      <c r="D45" s="24"/>
      <c r="E45" s="24"/>
      <c r="F45" s="24"/>
      <c r="G45" s="24"/>
      <c r="H45" s="24"/>
      <c r="I45" s="24"/>
      <c r="J45" s="24"/>
      <c r="K45" s="24"/>
    </row>
    <row r="46" spans="1:11" ht="12.75">
      <c r="A46" s="14"/>
      <c r="B46" s="14"/>
      <c r="C46" s="14"/>
      <c r="D46" s="14"/>
      <c r="E46" s="14"/>
      <c r="F46" s="14"/>
      <c r="G46" s="14"/>
      <c r="H46" s="14"/>
      <c r="I46" s="14"/>
      <c r="J46" s="14"/>
      <c r="K46" s="14"/>
    </row>
    <row r="48" spans="1:27" ht="20.25">
      <c r="A48" s="66" t="s">
        <v>17</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row>
    <row r="49" spans="1:27" ht="12.75">
      <c r="A49" s="17"/>
      <c r="B49" s="17"/>
      <c r="C49" s="67" t="s">
        <v>18</v>
      </c>
      <c r="D49" s="67"/>
      <c r="E49" s="67"/>
      <c r="F49" s="67"/>
      <c r="G49" s="67"/>
      <c r="H49" s="67"/>
      <c r="I49" s="67"/>
      <c r="J49" s="67"/>
      <c r="K49" s="67"/>
      <c r="L49" s="67"/>
      <c r="M49" s="67"/>
      <c r="N49" s="67"/>
      <c r="O49" s="67"/>
      <c r="P49" s="67"/>
      <c r="Q49" s="67"/>
      <c r="R49" s="67"/>
      <c r="S49" s="67"/>
      <c r="T49" s="67"/>
      <c r="U49" s="67"/>
      <c r="V49" s="67"/>
      <c r="W49" s="67"/>
      <c r="X49" s="67"/>
      <c r="Y49" s="17"/>
      <c r="Z49" s="17"/>
      <c r="AA49" s="17"/>
    </row>
    <row r="50" spans="1:27" s="25" customFormat="1" ht="12.75">
      <c r="A50" s="68"/>
      <c r="B50" s="68"/>
      <c r="C50" s="69">
        <v>10</v>
      </c>
      <c r="D50" s="69">
        <v>12</v>
      </c>
      <c r="E50" s="69">
        <v>14</v>
      </c>
      <c r="F50" s="69">
        <v>16</v>
      </c>
      <c r="G50" s="69">
        <v>18</v>
      </c>
      <c r="H50" s="69">
        <v>20</v>
      </c>
      <c r="I50" s="69">
        <v>22</v>
      </c>
      <c r="J50" s="69">
        <v>24</v>
      </c>
      <c r="K50" s="69">
        <v>26</v>
      </c>
      <c r="L50" s="69">
        <v>28</v>
      </c>
      <c r="M50" s="69">
        <v>30</v>
      </c>
      <c r="N50" s="69">
        <v>32</v>
      </c>
      <c r="O50" s="69">
        <v>34</v>
      </c>
      <c r="P50" s="69">
        <v>36</v>
      </c>
      <c r="Q50" s="69">
        <v>38</v>
      </c>
      <c r="R50" s="69">
        <v>40</v>
      </c>
      <c r="S50" s="69">
        <v>42</v>
      </c>
      <c r="T50" s="69">
        <v>44</v>
      </c>
      <c r="U50" s="69">
        <v>46</v>
      </c>
      <c r="V50" s="69">
        <v>48</v>
      </c>
      <c r="W50" s="69">
        <v>50</v>
      </c>
      <c r="X50" s="69">
        <v>52</v>
      </c>
      <c r="Y50" s="69">
        <v>54</v>
      </c>
      <c r="Z50" s="69">
        <v>56</v>
      </c>
      <c r="AA50" s="69">
        <v>58</v>
      </c>
    </row>
    <row r="51" spans="1:27" s="23" customFormat="1" ht="12.75">
      <c r="A51" s="70" t="s">
        <v>19</v>
      </c>
      <c r="B51" s="69">
        <v>30</v>
      </c>
      <c r="C51" s="71">
        <f aca="true" t="shared" si="0" ref="C51:L65">((COUT1*((1+I)^($B51-AGE1))+COUT2*((1+I)^($B51-AGE2))+COUT3*((1+I)^($B51-AGE3)))/((0.05*(C$50/2.54-1)^2*(MAX(HAUT123)-0.3)*3.28)/1000)+$G$16)/(1-MORT)</f>
        <v>1002.443293947719</v>
      </c>
      <c r="D51" s="71">
        <f t="shared" si="0"/>
        <v>742.794731650061</v>
      </c>
      <c r="E51" s="71">
        <f t="shared" si="0"/>
        <v>606.758164721072</v>
      </c>
      <c r="F51" s="71">
        <f t="shared" si="0"/>
        <v>526.7131711278313</v>
      </c>
      <c r="G51" s="71">
        <f t="shared" si="0"/>
        <v>475.67034868683254</v>
      </c>
      <c r="H51" s="71">
        <f t="shared" si="0"/>
        <v>441.14024679406685</v>
      </c>
      <c r="I51" s="71">
        <f t="shared" si="0"/>
        <v>416.69845540911984</v>
      </c>
      <c r="J51" s="71">
        <f t="shared" si="0"/>
        <v>398.7661548582639</v>
      </c>
      <c r="K51" s="71">
        <f t="shared" si="0"/>
        <v>385.2214424554492</v>
      </c>
      <c r="L51" s="71">
        <f t="shared" si="0"/>
        <v>374.74149451163277</v>
      </c>
      <c r="M51" s="71">
        <f aca="true" t="shared" si="1" ref="M51:AA65">((COUT1*((1+I)^($B51-AGE1))+COUT2*((1+I)^($B51-AGE2))+COUT3*((1+I)^($B51-AGE3)))/((0.05*(M$50/2.54-1)^2*(MAX(HAUT123)-0.3)*3.28)/1000)+$G$16)/(1-MORT)</f>
        <v>366.46688587162146</v>
      </c>
      <c r="N51" s="71">
        <f t="shared" si="1"/>
        <v>359.81960802791974</v>
      </c>
      <c r="O51" s="71">
        <f t="shared" si="1"/>
        <v>354.39931876117555</v>
      </c>
      <c r="P51" s="71">
        <f t="shared" si="1"/>
        <v>349.9216218592595</v>
      </c>
      <c r="Q51" s="71">
        <f t="shared" si="1"/>
        <v>346.1799868175208</v>
      </c>
      <c r="R51" s="71">
        <f t="shared" si="1"/>
        <v>343.0214994618948</v>
      </c>
      <c r="S51" s="71">
        <f t="shared" si="1"/>
        <v>340.3309866843299</v>
      </c>
      <c r="T51" s="71">
        <f t="shared" si="1"/>
        <v>338.02036625944544</v>
      </c>
      <c r="U51" s="71">
        <f t="shared" si="1"/>
        <v>336.0213448875772</v>
      </c>
      <c r="V51" s="71">
        <f t="shared" si="1"/>
        <v>334.2803133484109</v>
      </c>
      <c r="W51" s="71">
        <f t="shared" si="1"/>
        <v>332.7547144661997</v>
      </c>
      <c r="X51" s="71">
        <f t="shared" si="1"/>
        <v>331.4104175421614</v>
      </c>
      <c r="Y51" s="71">
        <f t="shared" si="1"/>
        <v>330.2197926848889</v>
      </c>
      <c r="Z51" s="71">
        <f t="shared" si="1"/>
        <v>329.1602796585515</v>
      </c>
      <c r="AA51" s="71">
        <f t="shared" si="1"/>
        <v>328.2133112637868</v>
      </c>
    </row>
    <row r="52" spans="1:27" s="23" customFormat="1" ht="12.75">
      <c r="A52" s="70"/>
      <c r="B52" s="69">
        <v>35</v>
      </c>
      <c r="C52" s="71">
        <f t="shared" si="0"/>
        <v>1192.1530843067155</v>
      </c>
      <c r="D52" s="71">
        <f t="shared" si="0"/>
        <v>860.7684115165816</v>
      </c>
      <c r="E52" s="71">
        <f t="shared" si="0"/>
        <v>687.1474493193158</v>
      </c>
      <c r="F52" s="71">
        <f t="shared" si="0"/>
        <v>584.9874998258322</v>
      </c>
      <c r="G52" s="71">
        <f t="shared" si="0"/>
        <v>519.8424866464242</v>
      </c>
      <c r="H52" s="71">
        <f t="shared" si="0"/>
        <v>475.7723542494409</v>
      </c>
      <c r="I52" s="71">
        <f t="shared" si="0"/>
        <v>444.5777465503618</v>
      </c>
      <c r="J52" s="71">
        <f t="shared" si="0"/>
        <v>421.6910819840958</v>
      </c>
      <c r="K52" s="71">
        <f t="shared" si="0"/>
        <v>404.40421527501826</v>
      </c>
      <c r="L52" s="71">
        <f t="shared" si="0"/>
        <v>391.0288509383655</v>
      </c>
      <c r="M52" s="71">
        <f t="shared" si="1"/>
        <v>380.46812049421584</v>
      </c>
      <c r="N52" s="71">
        <f t="shared" si="1"/>
        <v>371.9843223414846</v>
      </c>
      <c r="O52" s="71">
        <f t="shared" si="1"/>
        <v>365.0665070869224</v>
      </c>
      <c r="P52" s="71">
        <f t="shared" si="1"/>
        <v>359.3517050885436</v>
      </c>
      <c r="Q52" s="71">
        <f t="shared" si="1"/>
        <v>354.5763252711685</v>
      </c>
      <c r="R52" s="71">
        <f t="shared" si="1"/>
        <v>350.5452060937937</v>
      </c>
      <c r="S52" s="71">
        <f t="shared" si="1"/>
        <v>347.111354242117</v>
      </c>
      <c r="T52" s="71">
        <f t="shared" si="1"/>
        <v>344.162351995901</v>
      </c>
      <c r="U52" s="71">
        <f t="shared" si="1"/>
        <v>341.61103787594203</v>
      </c>
      <c r="V52" s="71">
        <f t="shared" si="1"/>
        <v>339.38899142277324</v>
      </c>
      <c r="W52" s="71">
        <f t="shared" si="1"/>
        <v>337.44189769763636</v>
      </c>
      <c r="X52" s="71">
        <f t="shared" si="1"/>
        <v>335.72619631896083</v>
      </c>
      <c r="Y52" s="71">
        <f t="shared" si="1"/>
        <v>334.2066237657697</v>
      </c>
      <c r="Z52" s="71">
        <f t="shared" si="1"/>
        <v>332.85438682502667</v>
      </c>
      <c r="AA52" s="71">
        <f t="shared" si="1"/>
        <v>331.6457885225184</v>
      </c>
    </row>
    <row r="53" spans="1:27" s="23" customFormat="1" ht="12.75">
      <c r="A53" s="70"/>
      <c r="B53" s="69">
        <v>40</v>
      </c>
      <c r="C53" s="71">
        <f t="shared" si="0"/>
        <v>1434.2761919676427</v>
      </c>
      <c r="D53" s="71">
        <f t="shared" si="0"/>
        <v>1011.3360439904994</v>
      </c>
      <c r="E53" s="71">
        <f t="shared" si="0"/>
        <v>789.7468110746197</v>
      </c>
      <c r="F53" s="71">
        <f t="shared" si="0"/>
        <v>659.3619511101552</v>
      </c>
      <c r="G53" s="71">
        <f t="shared" si="0"/>
        <v>576.2185719004573</v>
      </c>
      <c r="H53" s="71">
        <f t="shared" si="0"/>
        <v>519.9726744652537</v>
      </c>
      <c r="I53" s="71">
        <f t="shared" si="0"/>
        <v>480.15957180949835</v>
      </c>
      <c r="J53" s="71">
        <f t="shared" si="0"/>
        <v>450.949743796451</v>
      </c>
      <c r="K53" s="71">
        <f t="shared" si="0"/>
        <v>428.88683454226043</v>
      </c>
      <c r="L53" s="71">
        <f t="shared" si="0"/>
        <v>411.8161036476704</v>
      </c>
      <c r="M53" s="71">
        <f t="shared" si="1"/>
        <v>398.33763809526977</v>
      </c>
      <c r="N53" s="71">
        <f t="shared" si="1"/>
        <v>387.5099229329673</v>
      </c>
      <c r="O53" s="71">
        <f t="shared" si="1"/>
        <v>378.6808428707883</v>
      </c>
      <c r="P53" s="71">
        <f t="shared" si="1"/>
        <v>371.3871464469193</v>
      </c>
      <c r="Q53" s="71">
        <f t="shared" si="1"/>
        <v>365.29241723206894</v>
      </c>
      <c r="R53" s="71">
        <f t="shared" si="1"/>
        <v>360.14757414974514</v>
      </c>
      <c r="S53" s="71">
        <f t="shared" si="1"/>
        <v>355.7650123430937</v>
      </c>
      <c r="T53" s="71">
        <f t="shared" si="1"/>
        <v>352.0012551484772</v>
      </c>
      <c r="U53" s="71">
        <f t="shared" si="1"/>
        <v>348.74505997702767</v>
      </c>
      <c r="V53" s="71">
        <f t="shared" si="1"/>
        <v>345.9091030578298</v>
      </c>
      <c r="W53" s="71">
        <f t="shared" si="1"/>
        <v>343.42406323597817</v>
      </c>
      <c r="X53" s="71">
        <f t="shared" si="1"/>
        <v>341.2343451996187</v>
      </c>
      <c r="Y53" s="71">
        <f t="shared" si="1"/>
        <v>339.2949427670998</v>
      </c>
      <c r="Z53" s="71">
        <f t="shared" si="1"/>
        <v>337.5691076914982</v>
      </c>
      <c r="AA53" s="71">
        <f t="shared" si="1"/>
        <v>336.026595961538</v>
      </c>
    </row>
    <row r="54" spans="1:27" s="23" customFormat="1" ht="12.75">
      <c r="A54" s="70"/>
      <c r="B54" s="69">
        <v>45</v>
      </c>
      <c r="C54" s="71">
        <f t="shared" si="0"/>
        <v>1743.2934501304867</v>
      </c>
      <c r="D54" s="71">
        <f t="shared" si="0"/>
        <v>1203.5027372262373</v>
      </c>
      <c r="E54" s="71">
        <f t="shared" si="0"/>
        <v>920.6924848071816</v>
      </c>
      <c r="F54" s="71">
        <f t="shared" si="0"/>
        <v>754.2846920053911</v>
      </c>
      <c r="G54" s="71">
        <f t="shared" si="0"/>
        <v>648.1703300761078</v>
      </c>
      <c r="H54" s="71">
        <f t="shared" si="0"/>
        <v>576.3847282132915</v>
      </c>
      <c r="I54" s="71">
        <f t="shared" si="0"/>
        <v>525.5719993478311</v>
      </c>
      <c r="J54" s="71">
        <f t="shared" si="0"/>
        <v>488.29203441098286</v>
      </c>
      <c r="K54" s="71">
        <f t="shared" si="0"/>
        <v>460.13355011474874</v>
      </c>
      <c r="L54" s="71">
        <f t="shared" si="0"/>
        <v>438.34649101558443</v>
      </c>
      <c r="M54" s="71">
        <f t="shared" si="1"/>
        <v>421.14417394026407</v>
      </c>
      <c r="N54" s="71">
        <f t="shared" si="1"/>
        <v>407.3249607146157</v>
      </c>
      <c r="O54" s="71">
        <f t="shared" si="1"/>
        <v>396.05656861742034</v>
      </c>
      <c r="P54" s="71">
        <f t="shared" si="1"/>
        <v>386.74775834916414</v>
      </c>
      <c r="Q54" s="71">
        <f t="shared" si="1"/>
        <v>378.9691678238205</v>
      </c>
      <c r="R54" s="71">
        <f t="shared" si="1"/>
        <v>372.40289945589507</v>
      </c>
      <c r="S54" s="71">
        <f t="shared" si="1"/>
        <v>366.8095166255492</v>
      </c>
      <c r="T54" s="71">
        <f t="shared" si="1"/>
        <v>362.00590271233335</v>
      </c>
      <c r="U54" s="71">
        <f t="shared" si="1"/>
        <v>357.85008085111076</v>
      </c>
      <c r="V54" s="71">
        <f t="shared" si="1"/>
        <v>354.2306013230942</v>
      </c>
      <c r="W54" s="71">
        <f t="shared" si="1"/>
        <v>351.05899081638665</v>
      </c>
      <c r="X54" s="71">
        <f t="shared" si="1"/>
        <v>348.2642940595074</v>
      </c>
      <c r="Y54" s="71">
        <f t="shared" si="1"/>
        <v>345.78907049261596</v>
      </c>
      <c r="Z54" s="71">
        <f t="shared" si="1"/>
        <v>343.58641900570973</v>
      </c>
      <c r="AA54" s="71">
        <f t="shared" si="1"/>
        <v>341.6177397248216</v>
      </c>
    </row>
    <row r="55" spans="1:27" s="23" customFormat="1" ht="12.75">
      <c r="A55" s="70"/>
      <c r="B55" s="69">
        <v>50</v>
      </c>
      <c r="C55" s="71">
        <f t="shared" si="0"/>
        <v>2137.686479218027</v>
      </c>
      <c r="D55" s="71">
        <f t="shared" si="0"/>
        <v>1448.7615447296025</v>
      </c>
      <c r="E55" s="71">
        <f t="shared" si="0"/>
        <v>1087.8160338811908</v>
      </c>
      <c r="F55" s="71">
        <f t="shared" si="0"/>
        <v>875.4328360719455</v>
      </c>
      <c r="G55" s="71">
        <f t="shared" si="0"/>
        <v>740.0010324251494</v>
      </c>
      <c r="H55" s="71">
        <f t="shared" si="0"/>
        <v>648.3823923146713</v>
      </c>
      <c r="I55" s="71">
        <f t="shared" si="0"/>
        <v>583.5310433233727</v>
      </c>
      <c r="J55" s="71">
        <f t="shared" si="0"/>
        <v>535.9513114238267</v>
      </c>
      <c r="K55" s="71">
        <f t="shared" si="0"/>
        <v>500.01315708859727</v>
      </c>
      <c r="L55" s="71">
        <f t="shared" si="0"/>
        <v>472.20673525923604</v>
      </c>
      <c r="M55" s="71">
        <f t="shared" si="1"/>
        <v>450.25173514372574</v>
      </c>
      <c r="N55" s="71">
        <f t="shared" si="1"/>
        <v>432.61452809557454</v>
      </c>
      <c r="O55" s="71">
        <f t="shared" si="1"/>
        <v>418.23288702290336</v>
      </c>
      <c r="P55" s="71">
        <f t="shared" si="1"/>
        <v>406.35222410871734</v>
      </c>
      <c r="Q55" s="71">
        <f t="shared" si="1"/>
        <v>396.42455243898405</v>
      </c>
      <c r="R55" s="71">
        <f t="shared" si="1"/>
        <v>388.04414518657387</v>
      </c>
      <c r="S55" s="71">
        <f t="shared" si="1"/>
        <v>380.9054138081993</v>
      </c>
      <c r="T55" s="71">
        <f t="shared" si="1"/>
        <v>374.7746499373935</v>
      </c>
      <c r="U55" s="71">
        <f t="shared" si="1"/>
        <v>369.4706511188807</v>
      </c>
      <c r="V55" s="71">
        <f t="shared" si="1"/>
        <v>364.85117613142694</v>
      </c>
      <c r="W55" s="71">
        <f t="shared" si="1"/>
        <v>360.80330811828486</v>
      </c>
      <c r="X55" s="71">
        <f t="shared" si="1"/>
        <v>357.23648817470126</v>
      </c>
      <c r="Y55" s="71">
        <f t="shared" si="1"/>
        <v>354.0774059732122</v>
      </c>
      <c r="Z55" s="71">
        <f t="shared" si="1"/>
        <v>351.2662024918606</v>
      </c>
      <c r="AA55" s="71">
        <f t="shared" si="1"/>
        <v>348.75361342318735</v>
      </c>
    </row>
    <row r="56" spans="1:27" s="23" customFormat="1" ht="12.75">
      <c r="A56" s="70"/>
      <c r="B56" s="69">
        <v>55</v>
      </c>
      <c r="C56" s="71">
        <f t="shared" si="0"/>
        <v>2641.043030620981</v>
      </c>
      <c r="D56" s="71">
        <f t="shared" si="0"/>
        <v>1761.7808387868843</v>
      </c>
      <c r="E56" s="71">
        <f t="shared" si="0"/>
        <v>1301.112738223913</v>
      </c>
      <c r="F56" s="71">
        <f t="shared" si="0"/>
        <v>1030.0519786751827</v>
      </c>
      <c r="G56" s="71">
        <f t="shared" si="0"/>
        <v>857.2028647046563</v>
      </c>
      <c r="H56" s="71">
        <f t="shared" si="0"/>
        <v>740.2716835503302</v>
      </c>
      <c r="I56" s="71">
        <f t="shared" si="0"/>
        <v>657.5031025294829</v>
      </c>
      <c r="J56" s="71">
        <f t="shared" si="0"/>
        <v>596.7779679573993</v>
      </c>
      <c r="K56" s="71">
        <f t="shared" si="0"/>
        <v>550.9107641890664</v>
      </c>
      <c r="L56" s="71">
        <f t="shared" si="0"/>
        <v>515.4219406891552</v>
      </c>
      <c r="M56" s="71">
        <f t="shared" si="1"/>
        <v>487.4011788370441</v>
      </c>
      <c r="N56" s="71">
        <f t="shared" si="1"/>
        <v>464.89113666749375</v>
      </c>
      <c r="O56" s="71">
        <f t="shared" si="1"/>
        <v>446.5361133279507</v>
      </c>
      <c r="P56" s="71">
        <f t="shared" si="1"/>
        <v>431.37304230029764</v>
      </c>
      <c r="Q56" s="71">
        <f t="shared" si="1"/>
        <v>418.70253798966337</v>
      </c>
      <c r="R56" s="71">
        <f t="shared" si="1"/>
        <v>408.006778727171</v>
      </c>
      <c r="S56" s="71">
        <f t="shared" si="1"/>
        <v>398.89574748931125</v>
      </c>
      <c r="T56" s="71">
        <f t="shared" si="1"/>
        <v>391.0711665969607</v>
      </c>
      <c r="U56" s="71">
        <f t="shared" si="1"/>
        <v>384.30177069737107</v>
      </c>
      <c r="V56" s="71">
        <f t="shared" si="1"/>
        <v>378.4060199424539</v>
      </c>
      <c r="W56" s="71">
        <f t="shared" si="1"/>
        <v>373.2398006298472</v>
      </c>
      <c r="X56" s="71">
        <f t="shared" si="1"/>
        <v>368.6875340990942</v>
      </c>
      <c r="Y56" s="71">
        <f t="shared" si="1"/>
        <v>364.6556557309118</v>
      </c>
      <c r="Z56" s="71">
        <f t="shared" si="1"/>
        <v>361.0677685592269</v>
      </c>
      <c r="AA56" s="71">
        <f t="shared" si="1"/>
        <v>357.86099745674017</v>
      </c>
    </row>
    <row r="57" spans="1:27" s="23" customFormat="1" ht="12.75">
      <c r="A57" s="70"/>
      <c r="B57" s="69">
        <v>60</v>
      </c>
      <c r="C57" s="71">
        <f t="shared" si="0"/>
        <v>3283.467716540155</v>
      </c>
      <c r="D57" s="71">
        <f t="shared" si="0"/>
        <v>2161.281592498959</v>
      </c>
      <c r="E57" s="71">
        <f t="shared" si="0"/>
        <v>1573.339389318543</v>
      </c>
      <c r="F57" s="71">
        <f t="shared" si="0"/>
        <v>1227.3895395892525</v>
      </c>
      <c r="G57" s="71">
        <f t="shared" si="0"/>
        <v>1006.7854023342088</v>
      </c>
      <c r="H57" s="71">
        <f t="shared" si="0"/>
        <v>857.5482917455947</v>
      </c>
      <c r="I57" s="71">
        <f t="shared" si="0"/>
        <v>751.9122778344</v>
      </c>
      <c r="J57" s="71">
        <f t="shared" si="0"/>
        <v>674.4099081997181</v>
      </c>
      <c r="K57" s="71">
        <f t="shared" si="0"/>
        <v>615.8704417067646</v>
      </c>
      <c r="L57" s="71">
        <f t="shared" si="0"/>
        <v>570.5767105990111</v>
      </c>
      <c r="M57" s="71">
        <f t="shared" si="1"/>
        <v>534.8143288799582</v>
      </c>
      <c r="N57" s="71">
        <f t="shared" si="1"/>
        <v>506.0851770878636</v>
      </c>
      <c r="O57" s="71">
        <f t="shared" si="1"/>
        <v>482.6589992203477</v>
      </c>
      <c r="P57" s="71">
        <f t="shared" si="1"/>
        <v>463.30665123687623</v>
      </c>
      <c r="Q57" s="71">
        <f t="shared" si="1"/>
        <v>447.1355201976369</v>
      </c>
      <c r="R57" s="71">
        <f t="shared" si="1"/>
        <v>433.4847198539793</v>
      </c>
      <c r="S57" s="71">
        <f t="shared" si="1"/>
        <v>421.8564786697374</v>
      </c>
      <c r="T57" s="71">
        <f t="shared" si="1"/>
        <v>411.87011034254056</v>
      </c>
      <c r="U57" s="71">
        <f t="shared" si="1"/>
        <v>403.23045516663115</v>
      </c>
      <c r="V57" s="71">
        <f t="shared" si="1"/>
        <v>395.70581718103494</v>
      </c>
      <c r="W57" s="71">
        <f t="shared" si="1"/>
        <v>389.1122667245235</v>
      </c>
      <c r="X57" s="71">
        <f t="shared" si="1"/>
        <v>383.3022928837376</v>
      </c>
      <c r="Y57" s="71">
        <f t="shared" si="1"/>
        <v>378.15648086018393</v>
      </c>
      <c r="Z57" s="71">
        <f t="shared" si="1"/>
        <v>373.5773266146322</v>
      </c>
      <c r="AA57" s="71">
        <f t="shared" si="1"/>
        <v>369.48458378137053</v>
      </c>
    </row>
    <row r="58" spans="1:27" s="23" customFormat="1" ht="12.75">
      <c r="A58" s="70"/>
      <c r="B58" s="69">
        <v>65</v>
      </c>
      <c r="C58" s="71">
        <f t="shared" si="0"/>
        <v>4103.38249847365</v>
      </c>
      <c r="D58" s="71">
        <f t="shared" si="0"/>
        <v>2671.157038666534</v>
      </c>
      <c r="E58" s="71">
        <f t="shared" si="0"/>
        <v>1920.7772449317397</v>
      </c>
      <c r="F58" s="71">
        <f t="shared" si="0"/>
        <v>1479.2478301726007</v>
      </c>
      <c r="G58" s="71">
        <f t="shared" si="0"/>
        <v>1197.6948371827689</v>
      </c>
      <c r="H58" s="71">
        <f t="shared" si="0"/>
        <v>1007.2262644977474</v>
      </c>
      <c r="I58" s="71">
        <f t="shared" si="0"/>
        <v>872.4049676068959</v>
      </c>
      <c r="J58" s="71">
        <f t="shared" si="0"/>
        <v>773.4901221920916</v>
      </c>
      <c r="K58" s="71">
        <f t="shared" si="0"/>
        <v>698.7772804285484</v>
      </c>
      <c r="L58" s="71">
        <f t="shared" si="0"/>
        <v>640.9697265188898</v>
      </c>
      <c r="M58" s="71">
        <f t="shared" si="1"/>
        <v>595.3268580997758</v>
      </c>
      <c r="N58" s="71">
        <f t="shared" si="1"/>
        <v>558.6603713612615</v>
      </c>
      <c r="O58" s="71">
        <f t="shared" si="1"/>
        <v>528.7619724691054</v>
      </c>
      <c r="P58" s="71">
        <f t="shared" si="1"/>
        <v>504.0629275467166</v>
      </c>
      <c r="Q58" s="71">
        <f t="shared" si="1"/>
        <v>483.424011156564</v>
      </c>
      <c r="R58" s="71">
        <f t="shared" si="1"/>
        <v>466.00174636458513</v>
      </c>
      <c r="S58" s="71">
        <f t="shared" si="1"/>
        <v>451.160836536834</v>
      </c>
      <c r="T58" s="71">
        <f t="shared" si="1"/>
        <v>438.4154187644988</v>
      </c>
      <c r="U58" s="71">
        <f t="shared" si="1"/>
        <v>427.38878615712787</v>
      </c>
      <c r="V58" s="71">
        <f t="shared" si="1"/>
        <v>417.7852294316243</v>
      </c>
      <c r="W58" s="71">
        <f t="shared" si="1"/>
        <v>409.3700025525653</v>
      </c>
      <c r="X58" s="71">
        <f t="shared" si="1"/>
        <v>401.954840060963</v>
      </c>
      <c r="Y58" s="71">
        <f t="shared" si="1"/>
        <v>395.3873350512105</v>
      </c>
      <c r="Z58" s="71">
        <f t="shared" si="1"/>
        <v>389.5430449157693</v>
      </c>
      <c r="AA58" s="71">
        <f t="shared" si="1"/>
        <v>384.31955269762346</v>
      </c>
    </row>
    <row r="59" spans="1:27" s="23" customFormat="1" ht="12.75">
      <c r="A59" s="70"/>
      <c r="B59" s="69">
        <v>70</v>
      </c>
      <c r="C59" s="71">
        <f t="shared" si="0"/>
        <v>5149.824617476579</v>
      </c>
      <c r="D59" s="71">
        <f t="shared" si="0"/>
        <v>3321.901669781671</v>
      </c>
      <c r="E59" s="71">
        <f t="shared" si="0"/>
        <v>2364.2057741654</v>
      </c>
      <c r="F59" s="71">
        <f t="shared" si="0"/>
        <v>1800.6899228068953</v>
      </c>
      <c r="G59" s="71">
        <f t="shared" si="0"/>
        <v>1441.3490289872814</v>
      </c>
      <c r="H59" s="71">
        <f t="shared" si="0"/>
        <v>1198.2575014336971</v>
      </c>
      <c r="I59" s="71">
        <f t="shared" si="0"/>
        <v>1026.1875659795646</v>
      </c>
      <c r="J59" s="71">
        <f t="shared" si="0"/>
        <v>899.9443725191123</v>
      </c>
      <c r="K59" s="71">
        <f t="shared" si="0"/>
        <v>804.5897500943222</v>
      </c>
      <c r="L59" s="71">
        <f t="shared" si="0"/>
        <v>730.8110348662002</v>
      </c>
      <c r="M59" s="71">
        <f t="shared" si="1"/>
        <v>672.5578834432713</v>
      </c>
      <c r="N59" s="71">
        <f t="shared" si="1"/>
        <v>625.7611224572549</v>
      </c>
      <c r="O59" s="71">
        <f t="shared" si="1"/>
        <v>587.6023472029256</v>
      </c>
      <c r="P59" s="71">
        <f t="shared" si="1"/>
        <v>556.0794115571215</v>
      </c>
      <c r="Q59" s="71">
        <f t="shared" si="1"/>
        <v>529.7383430983907</v>
      </c>
      <c r="R59" s="71">
        <f t="shared" si="1"/>
        <v>507.50262776739515</v>
      </c>
      <c r="S59" s="71">
        <f t="shared" si="1"/>
        <v>488.5614481835113</v>
      </c>
      <c r="T59" s="71">
        <f t="shared" si="1"/>
        <v>472.29470647432004</v>
      </c>
      <c r="U59" s="71">
        <f t="shared" si="1"/>
        <v>458.2216185810712</v>
      </c>
      <c r="V59" s="71">
        <f t="shared" si="1"/>
        <v>445.9647761978882</v>
      </c>
      <c r="W59" s="71">
        <f t="shared" si="1"/>
        <v>435.2245772878908</v>
      </c>
      <c r="X59" s="71">
        <f t="shared" si="1"/>
        <v>425.7607421169172</v>
      </c>
      <c r="Y59" s="71">
        <f t="shared" si="1"/>
        <v>417.3787565613437</v>
      </c>
      <c r="Z59" s="71">
        <f t="shared" si="1"/>
        <v>409.9197968155794</v>
      </c>
      <c r="AA59" s="71">
        <f t="shared" si="1"/>
        <v>403.25315000569765</v>
      </c>
    </row>
    <row r="60" spans="1:27" s="23" customFormat="1" ht="12.75">
      <c r="A60" s="70"/>
      <c r="B60" s="69">
        <v>75</v>
      </c>
      <c r="C60" s="71">
        <f t="shared" si="0"/>
        <v>6485.379400183447</v>
      </c>
      <c r="D60" s="71">
        <f t="shared" si="0"/>
        <v>4152.435044369784</v>
      </c>
      <c r="E60" s="71">
        <f t="shared" si="0"/>
        <v>2930.145430312813</v>
      </c>
      <c r="F60" s="71">
        <f t="shared" si="0"/>
        <v>2210.9405390474626</v>
      </c>
      <c r="G60" s="71">
        <f t="shared" si="0"/>
        <v>1752.320381613219</v>
      </c>
      <c r="H60" s="71">
        <f t="shared" si="0"/>
        <v>1442.0671469966187</v>
      </c>
      <c r="I60" s="71">
        <f t="shared" si="0"/>
        <v>1222.4574609159445</v>
      </c>
      <c r="J60" s="71">
        <f t="shared" si="0"/>
        <v>1061.3356007112486</v>
      </c>
      <c r="K60" s="71">
        <f t="shared" si="0"/>
        <v>939.6362542113399</v>
      </c>
      <c r="L60" s="71">
        <f t="shared" si="0"/>
        <v>845.4738402607496</v>
      </c>
      <c r="M60" s="71">
        <f t="shared" si="1"/>
        <v>771.1264171421449</v>
      </c>
      <c r="N60" s="71">
        <f t="shared" si="1"/>
        <v>711.4005739109728</v>
      </c>
      <c r="O60" s="71">
        <f t="shared" si="1"/>
        <v>662.699232606291</v>
      </c>
      <c r="P60" s="71">
        <f t="shared" si="1"/>
        <v>622.4670910456773</v>
      </c>
      <c r="Q60" s="71">
        <f t="shared" si="1"/>
        <v>588.8484710352488</v>
      </c>
      <c r="R60" s="71">
        <f t="shared" si="1"/>
        <v>560.4694375293006</v>
      </c>
      <c r="S60" s="71">
        <f t="shared" si="1"/>
        <v>536.2951592543883</v>
      </c>
      <c r="T60" s="71">
        <f t="shared" si="1"/>
        <v>515.5342167289976</v>
      </c>
      <c r="U60" s="71">
        <f t="shared" si="1"/>
        <v>497.57299412340234</v>
      </c>
      <c r="V60" s="71">
        <f t="shared" si="1"/>
        <v>481.9298121752773</v>
      </c>
      <c r="W60" s="71">
        <f t="shared" si="1"/>
        <v>468.22229432886496</v>
      </c>
      <c r="X60" s="71">
        <f t="shared" si="1"/>
        <v>456.1437759896123</v>
      </c>
      <c r="Y60" s="71">
        <f t="shared" si="1"/>
        <v>445.4460023678926</v>
      </c>
      <c r="Z60" s="71">
        <f t="shared" si="1"/>
        <v>435.9262695689439</v>
      </c>
      <c r="AA60" s="71">
        <f t="shared" si="1"/>
        <v>427.41775116179235</v>
      </c>
    </row>
    <row r="61" spans="1:27" s="23" customFormat="1" ht="12.75">
      <c r="A61" s="70"/>
      <c r="B61" s="69">
        <v>80</v>
      </c>
      <c r="C61" s="71">
        <f t="shared" si="0"/>
        <v>8189.923345060917</v>
      </c>
      <c r="D61" s="71">
        <f t="shared" si="0"/>
        <v>5212.4294773975</v>
      </c>
      <c r="E61" s="71">
        <f t="shared" si="0"/>
        <v>3652.443778941346</v>
      </c>
      <c r="F61" s="71">
        <f t="shared" si="0"/>
        <v>2734.535836559562</v>
      </c>
      <c r="G61" s="71">
        <f t="shared" si="0"/>
        <v>2149.2073854353894</v>
      </c>
      <c r="H61" s="71">
        <f t="shared" si="0"/>
        <v>1753.2369023882356</v>
      </c>
      <c r="I61" s="71">
        <f t="shared" si="0"/>
        <v>1472.9531090970581</v>
      </c>
      <c r="J61" s="71">
        <f t="shared" si="0"/>
        <v>1267.3162496021023</v>
      </c>
      <c r="K61" s="71">
        <f t="shared" si="0"/>
        <v>1111.9936174959696</v>
      </c>
      <c r="L61" s="71">
        <f t="shared" si="0"/>
        <v>991.8158646903389</v>
      </c>
      <c r="M61" s="71">
        <f t="shared" si="1"/>
        <v>896.9276193446773</v>
      </c>
      <c r="N61" s="71">
        <f t="shared" si="1"/>
        <v>820.7006268239668</v>
      </c>
      <c r="O61" s="71">
        <f t="shared" si="1"/>
        <v>758.5440028477818</v>
      </c>
      <c r="P61" s="71">
        <f t="shared" si="1"/>
        <v>707.1964623540805</v>
      </c>
      <c r="Q61" s="71">
        <f t="shared" si="1"/>
        <v>664.2896374780771</v>
      </c>
      <c r="R61" s="71">
        <f t="shared" si="1"/>
        <v>628.0700002528657</v>
      </c>
      <c r="S61" s="71">
        <f t="shared" si="1"/>
        <v>597.2168146038507</v>
      </c>
      <c r="T61" s="71">
        <f t="shared" si="1"/>
        <v>570.7200064385726</v>
      </c>
      <c r="U61" s="71">
        <f t="shared" si="1"/>
        <v>547.7964291870929</v>
      </c>
      <c r="V61" s="71">
        <f t="shared" si="1"/>
        <v>527.8313244878681</v>
      </c>
      <c r="W61" s="71">
        <f t="shared" si="1"/>
        <v>510.33667219285235</v>
      </c>
      <c r="X61" s="71">
        <f t="shared" si="1"/>
        <v>494.92108193414606</v>
      </c>
      <c r="Y61" s="71">
        <f t="shared" si="1"/>
        <v>481.2677107009464</v>
      </c>
      <c r="Z61" s="71">
        <f t="shared" si="1"/>
        <v>469.1178512497217</v>
      </c>
      <c r="AA61" s="71">
        <f t="shared" si="1"/>
        <v>458.2585860824823</v>
      </c>
    </row>
    <row r="62" spans="1:27" s="23" customFormat="1" ht="12.75">
      <c r="A62" s="70"/>
      <c r="B62" s="69">
        <v>85</v>
      </c>
      <c r="C62" s="71">
        <f t="shared" si="0"/>
        <v>10365.401354379048</v>
      </c>
      <c r="D62" s="71">
        <f t="shared" si="0"/>
        <v>6565.280828623412</v>
      </c>
      <c r="E62" s="71">
        <f t="shared" si="0"/>
        <v>4574.299843920139</v>
      </c>
      <c r="F62" s="71">
        <f t="shared" si="0"/>
        <v>3402.790860985956</v>
      </c>
      <c r="G62" s="71">
        <f t="shared" si="0"/>
        <v>2655.746950809492</v>
      </c>
      <c r="H62" s="71">
        <f t="shared" si="0"/>
        <v>2150.3771240021906</v>
      </c>
      <c r="I62" s="71">
        <f t="shared" si="0"/>
        <v>1792.6560863570999</v>
      </c>
      <c r="J62" s="71">
        <f t="shared" si="0"/>
        <v>1530.2055540132847</v>
      </c>
      <c r="K62" s="71">
        <f t="shared" si="0"/>
        <v>1331.9701424172572</v>
      </c>
      <c r="L62" s="71">
        <f t="shared" si="0"/>
        <v>1178.5894922887478</v>
      </c>
      <c r="M62" s="71">
        <f t="shared" si="1"/>
        <v>1057.4853742561036</v>
      </c>
      <c r="N62" s="71">
        <f t="shared" si="1"/>
        <v>960.1982691370954</v>
      </c>
      <c r="O62" s="71">
        <f t="shared" si="1"/>
        <v>880.868915969045</v>
      </c>
      <c r="P62" s="71">
        <f t="shared" si="1"/>
        <v>815.3349967572118</v>
      </c>
      <c r="Q62" s="71">
        <f t="shared" si="1"/>
        <v>760.5738072625525</v>
      </c>
      <c r="R62" s="71">
        <f t="shared" si="1"/>
        <v>714.3473520715766</v>
      </c>
      <c r="S62" s="71">
        <f t="shared" si="1"/>
        <v>674.9700000833491</v>
      </c>
      <c r="T62" s="71">
        <f t="shared" si="1"/>
        <v>641.152612356905</v>
      </c>
      <c r="U62" s="71">
        <f t="shared" si="1"/>
        <v>611.8956733642972</v>
      </c>
      <c r="V62" s="71">
        <f t="shared" si="1"/>
        <v>586.4145783432945</v>
      </c>
      <c r="W62" s="71">
        <f t="shared" si="1"/>
        <v>564.0864761768175</v>
      </c>
      <c r="X62" s="71">
        <f t="shared" si="1"/>
        <v>544.4118425545762</v>
      </c>
      <c r="Y62" s="71">
        <f t="shared" si="1"/>
        <v>526.9862965836754</v>
      </c>
      <c r="Z62" s="71">
        <f t="shared" si="1"/>
        <v>511.47965497911105</v>
      </c>
      <c r="AA62" s="71">
        <f t="shared" si="1"/>
        <v>497.6201750638649</v>
      </c>
    </row>
    <row r="63" spans="1:27" s="23" customFormat="1" ht="12.75">
      <c r="A63" s="70"/>
      <c r="B63" s="69">
        <v>90</v>
      </c>
      <c r="C63" s="71">
        <f t="shared" si="0"/>
        <v>13141.923827295983</v>
      </c>
      <c r="D63" s="71">
        <f t="shared" si="0"/>
        <v>8291.900064996258</v>
      </c>
      <c r="E63" s="71">
        <f t="shared" si="0"/>
        <v>5750.847742931376</v>
      </c>
      <c r="F63" s="71">
        <f t="shared" si="0"/>
        <v>4255.672427709351</v>
      </c>
      <c r="G63" s="71">
        <f t="shared" si="0"/>
        <v>3302.2340587732233</v>
      </c>
      <c r="H63" s="71">
        <f t="shared" si="0"/>
        <v>2657.239866575246</v>
      </c>
      <c r="I63" s="71">
        <f t="shared" si="0"/>
        <v>2200.687101710449</v>
      </c>
      <c r="J63" s="71">
        <f t="shared" si="0"/>
        <v>1865.7263262117272</v>
      </c>
      <c r="K63" s="71">
        <f t="shared" si="0"/>
        <v>1612.7221253571183</v>
      </c>
      <c r="L63" s="71">
        <f t="shared" si="0"/>
        <v>1416.9652295538388</v>
      </c>
      <c r="M63" s="71">
        <f t="shared" si="1"/>
        <v>1262.402276565951</v>
      </c>
      <c r="N63" s="71">
        <f t="shared" si="1"/>
        <v>1138.2365380335614</v>
      </c>
      <c r="O63" s="71">
        <f t="shared" si="1"/>
        <v>1036.9899472201278</v>
      </c>
      <c r="P63" s="71">
        <f t="shared" si="1"/>
        <v>953.3502144117006</v>
      </c>
      <c r="Q63" s="71">
        <f t="shared" si="1"/>
        <v>883.4595179190983</v>
      </c>
      <c r="R63" s="71">
        <f t="shared" si="1"/>
        <v>824.461545459123</v>
      </c>
      <c r="S63" s="71">
        <f t="shared" si="1"/>
        <v>774.2049571364756</v>
      </c>
      <c r="T63" s="71">
        <f t="shared" si="1"/>
        <v>731.0444486893014</v>
      </c>
      <c r="U63" s="71">
        <f t="shared" si="1"/>
        <v>693.7043568778487</v>
      </c>
      <c r="V63" s="71">
        <f t="shared" si="1"/>
        <v>661.1833051102323</v>
      </c>
      <c r="W63" s="71">
        <f t="shared" si="1"/>
        <v>632.6863599895416</v>
      </c>
      <c r="X63" s="71">
        <f t="shared" si="1"/>
        <v>607.5759878485322</v>
      </c>
      <c r="Y63" s="71">
        <f t="shared" si="1"/>
        <v>585.3360848093754</v>
      </c>
      <c r="Z63" s="71">
        <f t="shared" si="1"/>
        <v>565.5452440331745</v>
      </c>
      <c r="AA63" s="71">
        <f t="shared" si="1"/>
        <v>547.8566453515068</v>
      </c>
    </row>
    <row r="64" spans="1:27" s="23" customFormat="1" ht="12.75">
      <c r="A64" s="70"/>
      <c r="B64" s="69">
        <v>95</v>
      </c>
      <c r="C64" s="71">
        <f t="shared" si="0"/>
        <v>16685.548267346774</v>
      </c>
      <c r="D64" s="71">
        <f t="shared" si="0"/>
        <v>10495.55236183675</v>
      </c>
      <c r="E64" s="71">
        <f t="shared" si="0"/>
        <v>7252.454133837528</v>
      </c>
      <c r="F64" s="71">
        <f t="shared" si="0"/>
        <v>5344.189446314533</v>
      </c>
      <c r="G64" s="71">
        <f t="shared" si="0"/>
        <v>4127.33363506128</v>
      </c>
      <c r="H64" s="71">
        <f t="shared" si="0"/>
        <v>3304.1394396394207</v>
      </c>
      <c r="I64" s="71">
        <f t="shared" si="0"/>
        <v>2721.449563534082</v>
      </c>
      <c r="J64" s="71">
        <f t="shared" si="0"/>
        <v>2293.9453016043617</v>
      </c>
      <c r="K64" s="71">
        <f t="shared" si="0"/>
        <v>1971.0407048185778</v>
      </c>
      <c r="L64" s="71">
        <f t="shared" si="0"/>
        <v>1721.1997879726182</v>
      </c>
      <c r="M64" s="71">
        <f t="shared" si="1"/>
        <v>1523.9339408286228</v>
      </c>
      <c r="N64" s="71">
        <f t="shared" si="1"/>
        <v>1365.4634980455382</v>
      </c>
      <c r="O64" s="71">
        <f t="shared" si="1"/>
        <v>1236.2443409243713</v>
      </c>
      <c r="P64" s="71">
        <f t="shared" si="1"/>
        <v>1129.496492048549</v>
      </c>
      <c r="Q64" s="71">
        <f t="shared" si="1"/>
        <v>1040.296284724757</v>
      </c>
      <c r="R64" s="71">
        <f t="shared" si="1"/>
        <v>964.9982602492081</v>
      </c>
      <c r="S64" s="71">
        <f t="shared" si="1"/>
        <v>900.8567031788604</v>
      </c>
      <c r="T64" s="71">
        <f t="shared" si="1"/>
        <v>845.7717420196064</v>
      </c>
      <c r="U64" s="71">
        <f t="shared" si="1"/>
        <v>798.115271298592</v>
      </c>
      <c r="V64" s="71">
        <f t="shared" si="1"/>
        <v>756.6092525344752</v>
      </c>
      <c r="W64" s="71">
        <f t="shared" si="1"/>
        <v>720.2391268893633</v>
      </c>
      <c r="X64" s="71">
        <f t="shared" si="1"/>
        <v>688.1912218982794</v>
      </c>
      <c r="Y64" s="71">
        <f t="shared" si="1"/>
        <v>659.8068436976159</v>
      </c>
      <c r="Z64" s="71">
        <f t="shared" si="1"/>
        <v>634.5481585085774</v>
      </c>
      <c r="AA64" s="71">
        <f t="shared" si="1"/>
        <v>611.9725261447031</v>
      </c>
    </row>
    <row r="65" spans="1:27" s="23" customFormat="1" ht="12.75">
      <c r="A65" s="70"/>
      <c r="B65" s="69">
        <v>100</v>
      </c>
      <c r="C65" s="71">
        <f t="shared" si="0"/>
        <v>21208.210804607977</v>
      </c>
      <c r="D65" s="71">
        <f t="shared" si="0"/>
        <v>13308.033158455046</v>
      </c>
      <c r="E65" s="71">
        <f t="shared" si="0"/>
        <v>9168.926684683218</v>
      </c>
      <c r="F65" s="71">
        <f t="shared" si="0"/>
        <v>6733.443647627795</v>
      </c>
      <c r="G65" s="71">
        <f t="shared" si="0"/>
        <v>5180.393011504289</v>
      </c>
      <c r="H65" s="71">
        <f t="shared" si="0"/>
        <v>4129.765437530348</v>
      </c>
      <c r="I65" s="71">
        <f t="shared" si="0"/>
        <v>3386.0890920016936</v>
      </c>
      <c r="J65" s="71">
        <f t="shared" si="0"/>
        <v>2840.4732846106217</v>
      </c>
      <c r="K65" s="71">
        <f t="shared" si="0"/>
        <v>2428.3561012864297</v>
      </c>
      <c r="L65" s="71">
        <f t="shared" si="0"/>
        <v>2109.488745557835</v>
      </c>
      <c r="M65" s="71">
        <f t="shared" si="1"/>
        <v>1857.7219819370107</v>
      </c>
      <c r="N65" s="71">
        <f t="shared" si="1"/>
        <v>1655.4690776117488</v>
      </c>
      <c r="O65" s="71">
        <f t="shared" si="1"/>
        <v>1490.5490498562126</v>
      </c>
      <c r="P65" s="71">
        <f t="shared" si="1"/>
        <v>1354.3087384994647</v>
      </c>
      <c r="Q65" s="71">
        <f t="shared" si="1"/>
        <v>1240.4641585209313</v>
      </c>
      <c r="R65" s="71">
        <f t="shared" si="1"/>
        <v>1144.3626781901144</v>
      </c>
      <c r="S65" s="71">
        <f t="shared" si="1"/>
        <v>1062.4999915111882</v>
      </c>
      <c r="T65" s="71">
        <f t="shared" si="1"/>
        <v>992.1960712126037</v>
      </c>
      <c r="U65" s="71">
        <f t="shared" si="1"/>
        <v>931.372996297552</v>
      </c>
      <c r="V65" s="71">
        <f t="shared" si="1"/>
        <v>878.3996298161308</v>
      </c>
      <c r="W65" s="71">
        <f t="shared" si="1"/>
        <v>831.9811090294659</v>
      </c>
      <c r="X65" s="71">
        <f t="shared" si="1"/>
        <v>791.0789587725938</v>
      </c>
      <c r="Y65" s="71">
        <f t="shared" si="1"/>
        <v>754.8525002120601</v>
      </c>
      <c r="Z65" s="71">
        <f t="shared" si="1"/>
        <v>722.6153060122984</v>
      </c>
      <c r="AA65" s="71">
        <f t="shared" si="1"/>
        <v>693.8024426645073</v>
      </c>
    </row>
  </sheetData>
  <sheetProtection password="BF14" sheet="1" objects="1" scenarios="1"/>
  <mergeCells count="7">
    <mergeCell ref="A51:A65"/>
    <mergeCell ref="C49:X49"/>
    <mergeCell ref="A1:K1"/>
    <mergeCell ref="A2:K2"/>
    <mergeCell ref="A3:K3"/>
    <mergeCell ref="A4:K4"/>
    <mergeCell ref="A6:K6"/>
  </mergeCells>
  <printOptions/>
  <pageMargins left="0.75" right="0.75" top="1" bottom="1" header="0.4921259845" footer="0.4921259845"/>
  <pageSetup horizontalDpi="600" verticalDpi="600" orientation="portrait" r:id="rId2"/>
  <headerFooter alignWithMargins="0">
    <oddHeader>&amp;C&amp;F
&amp;A</oddHeader>
    <oddFooter>&amp;CPréparé par MRNFP &amp;D&amp;RPage &amp;P</oddFooter>
  </headerFooter>
  <drawing r:id="rId1"/>
</worksheet>
</file>

<file path=xl/worksheets/sheet3.xml><?xml version="1.0" encoding="utf-8"?>
<worksheet xmlns="http://schemas.openxmlformats.org/spreadsheetml/2006/main" xmlns:r="http://schemas.openxmlformats.org/officeDocument/2006/relationships">
  <dimension ref="A1:K27"/>
  <sheetViews>
    <sheetView workbookViewId="0" topLeftCell="A1">
      <selection activeCell="L29" sqref="L29"/>
    </sheetView>
  </sheetViews>
  <sheetFormatPr defaultColWidth="11.421875" defaultRowHeight="12.75"/>
  <cols>
    <col min="1" max="81" width="8.8515625" style="1" customWidth="1"/>
    <col min="82" max="16384" width="11.421875" style="1" customWidth="1"/>
  </cols>
  <sheetData>
    <row r="1" spans="1:11" s="26" customFormat="1" ht="18">
      <c r="A1" s="59" t="s">
        <v>20</v>
      </c>
      <c r="B1" s="60"/>
      <c r="C1" s="60"/>
      <c r="D1" s="60"/>
      <c r="E1" s="60"/>
      <c r="F1" s="60"/>
      <c r="G1" s="60"/>
      <c r="H1" s="60"/>
      <c r="I1" s="60"/>
      <c r="J1" s="60"/>
      <c r="K1" s="61"/>
    </row>
    <row r="2" spans="1:11" s="26" customFormat="1" ht="18">
      <c r="A2" s="62" t="s">
        <v>1</v>
      </c>
      <c r="B2" s="63"/>
      <c r="C2" s="63"/>
      <c r="D2" s="63"/>
      <c r="E2" s="63"/>
      <c r="F2" s="63"/>
      <c r="G2" s="63"/>
      <c r="H2" s="63"/>
      <c r="I2" s="63"/>
      <c r="J2" s="63"/>
      <c r="K2" s="64"/>
    </row>
    <row r="3" spans="1:11" s="26" customFormat="1" ht="18">
      <c r="A3" s="62" t="s">
        <v>21</v>
      </c>
      <c r="B3" s="63"/>
      <c r="C3" s="63"/>
      <c r="D3" s="63"/>
      <c r="E3" s="63"/>
      <c r="F3" s="63"/>
      <c r="G3" s="63"/>
      <c r="H3" s="63"/>
      <c r="I3" s="63"/>
      <c r="J3" s="63"/>
      <c r="K3" s="64"/>
    </row>
    <row r="4" spans="1:11" s="26" customFormat="1" ht="18">
      <c r="A4" s="47" t="s">
        <v>2</v>
      </c>
      <c r="B4" s="48"/>
      <c r="C4" s="48"/>
      <c r="D4" s="48"/>
      <c r="E4" s="48"/>
      <c r="F4" s="48"/>
      <c r="G4" s="48"/>
      <c r="H4" s="48"/>
      <c r="I4" s="48"/>
      <c r="J4" s="48"/>
      <c r="K4" s="49"/>
    </row>
    <row r="5" spans="1:11" s="26" customFormat="1" ht="18.75" thickBot="1">
      <c r="A5" s="50" t="str">
        <f>"Février 2006"</f>
        <v>Février 2006</v>
      </c>
      <c r="B5" s="51"/>
      <c r="C5" s="51"/>
      <c r="D5" s="51"/>
      <c r="E5" s="51"/>
      <c r="F5" s="51"/>
      <c r="G5" s="51"/>
      <c r="H5" s="51"/>
      <c r="I5" s="51"/>
      <c r="J5" s="51"/>
      <c r="K5" s="52"/>
    </row>
    <row r="6" spans="1:11" s="2" customFormat="1" ht="16.5" thickBot="1">
      <c r="A6" s="12"/>
      <c r="B6" s="13"/>
      <c r="C6" s="13"/>
      <c r="D6" s="13"/>
      <c r="E6" s="13"/>
      <c r="F6" s="13"/>
      <c r="G6" s="13"/>
      <c r="H6" s="13"/>
      <c r="I6" s="13"/>
      <c r="J6" s="13"/>
      <c r="K6" s="13"/>
    </row>
    <row r="7" spans="1:11" s="26" customFormat="1" ht="18.75" thickBot="1">
      <c r="A7" s="56" t="s">
        <v>3</v>
      </c>
      <c r="B7" s="57"/>
      <c r="C7" s="57"/>
      <c r="D7" s="57"/>
      <c r="E7" s="57"/>
      <c r="F7" s="57"/>
      <c r="G7" s="57"/>
      <c r="H7" s="57"/>
      <c r="I7" s="57"/>
      <c r="J7" s="57"/>
      <c r="K7" s="58"/>
    </row>
    <row r="8" spans="1:11" s="28" customFormat="1" ht="6.75" customHeight="1">
      <c r="A8" s="27"/>
      <c r="B8" s="27"/>
      <c r="C8" s="27"/>
      <c r="D8" s="27"/>
      <c r="E8" s="27"/>
      <c r="F8" s="27"/>
      <c r="G8" s="27"/>
      <c r="H8" s="27"/>
      <c r="I8" s="27"/>
      <c r="J8" s="27"/>
      <c r="K8" s="27"/>
    </row>
    <row r="9" spans="1:11" s="28" customFormat="1" ht="15.75">
      <c r="A9" s="27"/>
      <c r="B9" s="27"/>
      <c r="C9" s="27"/>
      <c r="D9" s="27"/>
      <c r="E9" s="27"/>
      <c r="F9" s="29" t="s">
        <v>4</v>
      </c>
      <c r="G9" s="29" t="s">
        <v>5</v>
      </c>
      <c r="H9" s="29" t="s">
        <v>6</v>
      </c>
      <c r="I9" s="27"/>
      <c r="J9" s="20"/>
      <c r="K9" s="20"/>
    </row>
    <row r="10" spans="1:11" s="28" customFormat="1" ht="15.75">
      <c r="A10" s="27"/>
      <c r="B10" s="27"/>
      <c r="C10" s="27"/>
      <c r="D10" s="27"/>
      <c r="E10" s="27"/>
      <c r="F10" s="30" t="s">
        <v>7</v>
      </c>
      <c r="G10" s="30" t="s">
        <v>8</v>
      </c>
      <c r="H10" s="30" t="s">
        <v>9</v>
      </c>
      <c r="I10" s="27"/>
      <c r="J10" s="20"/>
      <c r="K10" s="20"/>
    </row>
    <row r="11" spans="1:11" s="28" customFormat="1" ht="15.75">
      <c r="A11" s="27"/>
      <c r="B11" s="27"/>
      <c r="C11" s="27"/>
      <c r="D11" s="27"/>
      <c r="E11" s="31" t="s">
        <v>10</v>
      </c>
      <c r="F11" s="32">
        <v>25</v>
      </c>
      <c r="G11" s="33">
        <v>2</v>
      </c>
      <c r="H11" s="34">
        <v>1.5</v>
      </c>
      <c r="I11" s="27"/>
      <c r="J11" s="20"/>
      <c r="K11" s="20"/>
    </row>
    <row r="12" spans="1:11" s="28" customFormat="1" ht="15.75">
      <c r="A12" s="27"/>
      <c r="B12" s="27"/>
      <c r="C12" s="27"/>
      <c r="D12" s="27"/>
      <c r="E12" s="31" t="s">
        <v>11</v>
      </c>
      <c r="F12" s="32">
        <v>30</v>
      </c>
      <c r="G12" s="33">
        <v>4</v>
      </c>
      <c r="H12" s="34">
        <v>1.5</v>
      </c>
      <c r="I12" s="27"/>
      <c r="J12" s="20"/>
      <c r="K12" s="20"/>
    </row>
    <row r="13" spans="1:11" s="28" customFormat="1" ht="15.75">
      <c r="A13" s="27"/>
      <c r="B13" s="27"/>
      <c r="C13" s="27"/>
      <c r="D13" s="27"/>
      <c r="E13" s="31" t="s">
        <v>12</v>
      </c>
      <c r="F13" s="32"/>
      <c r="G13" s="33"/>
      <c r="H13" s="34"/>
      <c r="I13" s="27"/>
      <c r="J13" s="20"/>
      <c r="K13" s="20"/>
    </row>
    <row r="14" spans="1:11" s="28" customFormat="1" ht="9.75" customHeight="1">
      <c r="A14" s="27"/>
      <c r="B14" s="27"/>
      <c r="C14" s="27"/>
      <c r="D14" s="27"/>
      <c r="E14" s="27"/>
      <c r="F14" s="27"/>
      <c r="G14" s="27"/>
      <c r="H14" s="27"/>
      <c r="I14" s="27"/>
      <c r="J14" s="27"/>
      <c r="K14" s="27"/>
    </row>
    <row r="15" spans="1:11" s="28" customFormat="1" ht="15.75">
      <c r="A15" s="35"/>
      <c r="B15" s="35"/>
      <c r="C15" s="35"/>
      <c r="D15" s="35"/>
      <c r="E15" s="35"/>
      <c r="F15" s="35"/>
      <c r="G15" s="31" t="s">
        <v>13</v>
      </c>
      <c r="H15" s="36">
        <v>0.05</v>
      </c>
      <c r="I15" s="20"/>
      <c r="J15" s="20"/>
      <c r="K15" s="20"/>
    </row>
    <row r="16" spans="1:11" s="28" customFormat="1" ht="15.75">
      <c r="A16" s="35"/>
      <c r="B16" s="35"/>
      <c r="C16" s="35"/>
      <c r="D16" s="35"/>
      <c r="E16" s="35"/>
      <c r="F16" s="35"/>
      <c r="G16" s="31" t="s">
        <v>14</v>
      </c>
      <c r="H16" s="36">
        <v>0.05</v>
      </c>
      <c r="I16" s="20"/>
      <c r="J16" s="20"/>
      <c r="K16" s="20"/>
    </row>
    <row r="17" spans="1:11" s="28" customFormat="1" ht="15.75">
      <c r="A17" s="35"/>
      <c r="B17" s="35"/>
      <c r="C17" s="35"/>
      <c r="D17" s="35"/>
      <c r="E17" s="35"/>
      <c r="F17" s="35"/>
      <c r="G17" s="31" t="s">
        <v>15</v>
      </c>
      <c r="H17" s="37">
        <v>82</v>
      </c>
      <c r="I17" s="20" t="s">
        <v>22</v>
      </c>
      <c r="J17" s="20"/>
      <c r="K17" s="20"/>
    </row>
    <row r="18" spans="1:11" s="28" customFormat="1" ht="15.75">
      <c r="A18" s="35"/>
      <c r="B18" s="35"/>
      <c r="C18" s="35"/>
      <c r="D18" s="35"/>
      <c r="E18" s="35"/>
      <c r="F18" s="35"/>
      <c r="G18" s="31" t="s">
        <v>23</v>
      </c>
      <c r="H18" s="37">
        <v>77</v>
      </c>
      <c r="I18" s="20" t="s">
        <v>24</v>
      </c>
      <c r="J18" s="20"/>
      <c r="K18" s="20"/>
    </row>
    <row r="19" spans="1:11" s="28" customFormat="1" ht="15.75">
      <c r="A19" s="35"/>
      <c r="B19" s="35"/>
      <c r="C19" s="35"/>
      <c r="D19" s="35"/>
      <c r="E19" s="35"/>
      <c r="F19" s="35"/>
      <c r="G19" s="31" t="s">
        <v>25</v>
      </c>
      <c r="H19" s="37">
        <v>55</v>
      </c>
      <c r="I19" s="20" t="s">
        <v>26</v>
      </c>
      <c r="J19" s="20"/>
      <c r="K19" s="20"/>
    </row>
    <row r="20" spans="1:11" s="28" customFormat="1" ht="15.75">
      <c r="A20" s="35"/>
      <c r="B20" s="35"/>
      <c r="C20" s="35"/>
      <c r="D20" s="35"/>
      <c r="E20" s="35"/>
      <c r="F20" s="35"/>
      <c r="G20" s="31" t="s">
        <v>27</v>
      </c>
      <c r="H20" s="37">
        <v>20</v>
      </c>
      <c r="I20" s="20" t="s">
        <v>28</v>
      </c>
      <c r="J20" s="20"/>
      <c r="K20" s="20"/>
    </row>
    <row r="21" spans="1:11" s="28" customFormat="1" ht="15.75">
      <c r="A21" s="35"/>
      <c r="B21" s="35"/>
      <c r="C21" s="35"/>
      <c r="D21" s="35"/>
      <c r="E21" s="35"/>
      <c r="F21" s="35"/>
      <c r="G21" s="31" t="s">
        <v>29</v>
      </c>
      <c r="H21" s="37">
        <v>31.5</v>
      </c>
      <c r="I21" s="20" t="s">
        <v>30</v>
      </c>
      <c r="J21" s="20"/>
      <c r="K21" s="20"/>
    </row>
    <row r="22" spans="1:11" s="28" customFormat="1" ht="15.75">
      <c r="A22" s="35"/>
      <c r="B22" s="35"/>
      <c r="C22" s="35"/>
      <c r="D22" s="35"/>
      <c r="E22" s="35"/>
      <c r="F22" s="35"/>
      <c r="G22" s="38" t="s">
        <v>31</v>
      </c>
      <c r="H22" s="39">
        <f>(-0.04629*DM^2-2.1198797*HM+0.19273*DM*HM+0.03051*DM^2*HM)/1000</f>
        <v>0.6385620035</v>
      </c>
      <c r="I22" s="20" t="s">
        <v>32</v>
      </c>
      <c r="J22" s="20"/>
      <c r="K22" s="20"/>
    </row>
    <row r="23" spans="1:11" s="28" customFormat="1" ht="15.75">
      <c r="A23" s="35"/>
      <c r="B23" s="35"/>
      <c r="C23" s="35"/>
      <c r="D23" s="35"/>
      <c r="E23" s="35"/>
      <c r="F23" s="35"/>
      <c r="G23" s="38" t="s">
        <v>33</v>
      </c>
      <c r="H23" s="39">
        <f>H17*H22</f>
        <v>52.362084287</v>
      </c>
      <c r="I23" s="20" t="s">
        <v>24</v>
      </c>
      <c r="J23" s="20"/>
      <c r="K23" s="20"/>
    </row>
    <row r="24" spans="1:11" s="28" customFormat="1" ht="15.75">
      <c r="A24" s="35"/>
      <c r="B24" s="35"/>
      <c r="C24" s="35"/>
      <c r="D24" s="35"/>
      <c r="E24" s="35"/>
      <c r="F24" s="35"/>
      <c r="G24" s="38" t="s">
        <v>34</v>
      </c>
      <c r="H24" s="39">
        <f>((COUT1*((1+I)^(AGEM-AGE1))+COUT2*((1+I)^(AGEM-AGE2))+COUT3*((1+I)^(AGEM-AGE3)))/(1-MORT))</f>
        <v>12.170995762184287</v>
      </c>
      <c r="I24" s="20" t="s">
        <v>24</v>
      </c>
      <c r="J24" s="20"/>
      <c r="K24" s="20"/>
    </row>
    <row r="25" spans="1:11" s="28" customFormat="1" ht="15.75">
      <c r="A25" s="35"/>
      <c r="B25" s="35"/>
      <c r="C25" s="35"/>
      <c r="D25" s="35"/>
      <c r="E25" s="35"/>
      <c r="F25" s="35"/>
      <c r="G25" s="38" t="s">
        <v>35</v>
      </c>
      <c r="H25" s="39">
        <f>H18-H24-H23</f>
        <v>12.466919950815708</v>
      </c>
      <c r="I25" s="20" t="s">
        <v>24</v>
      </c>
      <c r="J25" s="20"/>
      <c r="K25" s="20"/>
    </row>
    <row r="26" spans="1:11" s="28" customFormat="1" ht="16.5" thickBot="1">
      <c r="A26" s="40"/>
      <c r="B26" s="40"/>
      <c r="C26" s="40"/>
      <c r="D26" s="40"/>
      <c r="E26" s="40"/>
      <c r="F26" s="40"/>
      <c r="G26" s="40"/>
      <c r="H26" s="40"/>
      <c r="I26" s="40"/>
      <c r="J26" s="40"/>
      <c r="K26" s="40"/>
    </row>
    <row r="27" spans="1:11" s="6" customFormat="1" ht="12.75">
      <c r="A27" s="5"/>
      <c r="B27" s="5"/>
      <c r="C27" s="5"/>
      <c r="D27" s="5"/>
      <c r="E27" s="5"/>
      <c r="F27" s="5"/>
      <c r="G27" s="5"/>
      <c r="H27" s="5"/>
      <c r="I27" s="5"/>
      <c r="J27" s="5"/>
      <c r="K27" s="5"/>
    </row>
  </sheetData>
  <sheetProtection password="BF14" sheet="1" objects="1" scenarios="1"/>
  <mergeCells count="6">
    <mergeCell ref="A7:K7"/>
    <mergeCell ref="A1:K1"/>
    <mergeCell ref="A2:K2"/>
    <mergeCell ref="A4:K4"/>
    <mergeCell ref="A5:K5"/>
    <mergeCell ref="A3:K3"/>
  </mergeCells>
  <printOptions/>
  <pageMargins left="0.75" right="0.75" top="1" bottom="1" header="0.4921259845" footer="0.4921259845"/>
  <pageSetup horizontalDpi="600" verticalDpi="600" orientation="portrait" scale="90" r:id="rId1"/>
  <headerFooter alignWithMargins="0">
    <oddHeader>&amp;C&amp;F
&amp;A</oddHeader>
    <oddFooter>&amp;CPréparé par MRNFP &amp;D&amp;RPage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MRNFP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MRNFP</dc:creator>
  <cp:keywords/>
  <dc:description/>
  <cp:lastModifiedBy>JMartin Lussier</cp:lastModifiedBy>
  <dcterms:created xsi:type="dcterms:W3CDTF">2006-06-06T15:29:38Z</dcterms:created>
  <dcterms:modified xsi:type="dcterms:W3CDTF">2006-06-06T16:50:42Z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ies>
</file>